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sid\Desktop\【下水道】200110経営比較分析表（平成３０年度決算）の分析等\提出\"/>
    </mc:Choice>
  </mc:AlternateContent>
  <xr:revisionPtr revIDLastSave="0" documentId="13_ncr:1_{5C2C14B3-39AA-4F68-A899-D82ADE1DC935}" xr6:coauthVersionLast="36" xr6:coauthVersionMax="36" xr10:uidLastSave="{00000000-0000-0000-0000-000000000000}"/>
  <workbookProtection workbookAlgorithmName="SHA-512" workbookHashValue="4fV8kFLYaTIeIdcfw7Jc4j0evvVQxlUHmAe0c5xotd+O0io8sT5L26949IVVkq7Xcgw4f6gMHWQZiYBte3BfdQ==" workbookSaltValue="kExTi6Vt9m3VdSTGPjZNcg==" workbookSpinCount="100000" lockStructure="1"/>
  <bookViews>
    <workbookView xWindow="0" yWindow="0" windowWidth="20490" windowHeight="702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<sst xmlns="http://schemas.openxmlformats.org/spreadsheetml/2006/main" count="233" uniqueCount="114">
  <si>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</si>
  <si>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</si>
  <si>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</si>
  <si>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</si>
  <si>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</si>
  <si>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</si>
  <si>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</si>
  <si>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</si>
  <si>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</si>
  <si>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</si>
  <si>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</si>
  <si>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</si>
  <si>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</si>
  <si>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</si>
  <si>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</si>
  <si>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</si>
  <si>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</si>
  <si>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</si>
  <si>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</si>
  <si>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</si>
  <si>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</si>
  <si>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</si>
  <si>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</si>
  <si>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</si>
  <si>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</si>
  <si>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</si>
  <si>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</si>
  <si>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</si>
  <si>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</si>
  <si>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</si>
  <si>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</si>
  <si>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</si>
  <si>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</si>
  <si>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</si>
  <si>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</si>
  <si>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</si>
  <si>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</si>
  <si>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</si>
  <si>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</si>
  <si>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</si>
  <si>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</si>
  <si>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</si>
  <si>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</si>
  <si>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</si>
  <si>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</si>
  <si>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</si>
  <si>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</si>
  <si>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</si>
  <si>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</si>
  <si>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</si>
  <si>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</si>
  <si>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</si>
  <si>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</si>
  <si>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</si>
  <si>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</si>
  <si>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</si>
  <si>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</si>
  <si>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</si>
  <si>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</si>
  <si>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</si>
  <si>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</si>
  <si>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</si>
  <si>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</si>
  <si>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</si>
  <si>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</si>
  <si>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</si>
  <si>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</si>
  <si>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</si>
  <si>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</si>
  <si>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</si>
  <si>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</si>
  <si>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</si>
  <si>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</si>
  <si>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</si>
  <si>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</si>
  <si>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</si>
  <si>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</si>
  <si>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</si>
  <si>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</si>
  <si>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</si>
  <si>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</si>
  <si>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</si>
  <si>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</si>
  <si>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</si>
  <si>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</si>
  <si>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</si>
  <si>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</si>
  <si>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</si>
  <si>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</si>
  <si>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</si>
  <si>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</si>
  <si>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</si>
  <si>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</si>
  <si>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</si>
  <si>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</si>
  <si>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</si>
  <si>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</si>
  <si>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</si>
  <si>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五城目町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</si>
  <si>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</si>
  <si>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</si>
  <si>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</si>
  <si>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</si>
  <si>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</si>
  <si>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</si>
  <si>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</si>
  <si>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</si>
  <si>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</si>
  <si>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</si>
  <si>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</si>
  <si>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</si>
  <si>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①収益的収支比率について
　下水道を整備するために借り入れした企業債償還金が多額となったため、下水道使用料のみの収入では足りなく、一般会計からの繰入金などに依存している状況です
④企業債残高対事業規模比率について
　地形的要因で事業費が割高なことから企業債残高が高くなっています。反面、人口減少に伴い料金収入が少ないため類似団体と比較して比率が高くなっています。
⑤経費回収率について
　人口減少と高齢化による使用料収入の少なさと、事業費が割高なことから支払利息が大きくなっているため類似団体と比較して比率が低くなっています。
⑥汚水処理原価について
　地理的条件から事業費が割高になり、元利償還の額が大きくなっているためです。
⑧水洗化率について
　人口減少や高齢化で老人世帯が増加、宅内排水工事費の調達が難しいため接続率が伸び悩んでいる。</t>
    <phoneticPr fontId="4"/>
  </si>
  <si>
    <t>　平成元年から下水道の整備を進めています。
今後、更新に当たっては長寿命化などの検討を行い効率化に努める。</t>
    <phoneticPr fontId="4"/>
  </si>
  <si>
    <r>
      <t>１．快適な生活環境の整備及び公衆衛生の向上を図り、あわせて公共用水域の水質の保全に資するため、安定的・中長期的な視点に立った経営を行います。
２．接続の促進や不明流入水の削減を行い、維持管理経費の軽減を図ります。　
３．下水道整備が平成２９年度で終了。それ以降は経営を圧迫している企業債償還金の額が減ると考えられます。
４．指定管理者制度や民間委託等の活用のほか、公共施設等運営権方式を含むＰＦＩ等の活用を積極的に検討します。　　　　　　　　　　　　　　　　　　　　　　　　</t>
    </r>
    <r>
      <rPr>
        <sz val="11"/>
        <color theme="0"/>
        <rFont val="ＭＳ ゴシック"/>
        <family val="3"/>
        <charset val="128"/>
      </rPr>
      <t>５．一般会計繰入金の取扱いを変更したことにより、①・⑤・⑥の数値が改善されています。</t>
    </r>
    <rPh sb="121" eb="122">
      <t>ド</t>
    </rPh>
    <rPh sb="239" eb="241">
      <t>イッパン</t>
    </rPh>
    <rPh sb="241" eb="243">
      <t>カイケイ</t>
    </rPh>
    <rPh sb="243" eb="245">
      <t>クリイレ</t>
    </rPh>
    <rPh sb="245" eb="246">
      <t>キン</t>
    </rPh>
    <rPh sb="247" eb="249">
      <t>トリアツカ</t>
    </rPh>
    <rPh sb="251" eb="253">
      <t>ヘンコウ</t>
    </rPh>
    <rPh sb="267" eb="269">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</si>
</sst>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85A-4CF7-906D-BEDDC9DFBC3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0.15</c:v>
                </c:pt>
                <c:pt idx="2">
                  <c:v>0.1</c:v>
                </c:pt>
                <c:pt idx="3">
                  <c:v>0.13</c:v>
                </c:pt>
                <c:pt idx="4">
                  <c:v>0.12</c:v>
                </c:pt>
              </c:numCache>
            </c:numRef>
          </c:val>
          <c:smooth val="0"/>
          <c:extLst>
            <c:ext xmlns:c16="http://schemas.microsoft.com/office/drawing/2014/chart" uri="{C3380CC4-5D6E-409C-BE32-E72D297353CC}">
              <c16:uniqueId val="{00000001-885A-4CF7-906D-BEDDC9DFBC3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D89-46C3-8015-23BCA8F4736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49.89</c:v>
                </c:pt>
                <c:pt idx="1">
                  <c:v>49.39</c:v>
                </c:pt>
                <c:pt idx="2">
                  <c:v>49.25</c:v>
                </c:pt>
                <c:pt idx="3">
                  <c:v>50.24</c:v>
                </c:pt>
                <c:pt idx="4">
                  <c:v>49.68</c:v>
                </c:pt>
              </c:numCache>
            </c:numRef>
          </c:val>
          <c:smooth val="0"/>
          <c:extLst>
            <c:ext xmlns:c16="http://schemas.microsoft.com/office/drawing/2014/chart" uri="{C3380CC4-5D6E-409C-BE32-E72D297353CC}">
              <c16:uniqueId val="{00000001-FD89-46C3-8015-23BCA8F4736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76.52</c:v>
                </c:pt>
                <c:pt idx="1">
                  <c:v>77.64</c:v>
                </c:pt>
                <c:pt idx="2">
                  <c:v>78.22</c:v>
                </c:pt>
                <c:pt idx="3">
                  <c:v>79.31</c:v>
                </c:pt>
                <c:pt idx="4">
                  <c:v>80.28</c:v>
                </c:pt>
              </c:numCache>
            </c:numRef>
          </c:val>
          <c:extLst>
            <c:ext xmlns:c16="http://schemas.microsoft.com/office/drawing/2014/chart" uri="{C3380CC4-5D6E-409C-BE32-E72D297353CC}">
              <c16:uniqueId val="{00000000-9AC1-4F48-A77A-1541EE60060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84.73</c:v>
                </c:pt>
                <c:pt idx="1">
                  <c:v>83.96</c:v>
                </c:pt>
                <c:pt idx="2">
                  <c:v>84.12</c:v>
                </c:pt>
                <c:pt idx="3">
                  <c:v>84.17</c:v>
                </c:pt>
                <c:pt idx="4">
                  <c:v>83.35</c:v>
                </c:pt>
              </c:numCache>
            </c:numRef>
          </c:val>
          <c:smooth val="0"/>
          <c:extLst>
            <c:ext xmlns:c16="http://schemas.microsoft.com/office/drawing/2014/chart" uri="{C3380CC4-5D6E-409C-BE32-E72D297353CC}">
              <c16:uniqueId val="{00000001-9AC1-4F48-A77A-1541EE60060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34.020000000000003</c:v>
                </c:pt>
                <c:pt idx="1">
                  <c:v>29.49</c:v>
                </c:pt>
                <c:pt idx="2">
                  <c:v>25.74</c:v>
                </c:pt>
                <c:pt idx="3">
                  <c:v>76.739999999999995</c:v>
                </c:pt>
                <c:pt idx="4">
                  <c:v>72.83</c:v>
                </c:pt>
              </c:numCache>
            </c:numRef>
          </c:val>
          <c:extLst>
            <c:ext xmlns:c16="http://schemas.microsoft.com/office/drawing/2014/chart" uri="{C3380CC4-5D6E-409C-BE32-E72D297353CC}">
              <c16:uniqueId val="{00000000-B400-4420-8EF9-530DFFB61BD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00-4420-8EF9-530DFFB61BD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E6-4015-AEBF-1BA8FA6FC0A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E6-4015-AEBF-1BA8FA6FC0A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764-4F8C-81BF-5AC4498A7EA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64-4F8C-81BF-5AC4498A7EA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28-4B2C-9221-C9964DD7010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28-4B2C-9221-C9964DD7010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315-4E1A-939B-CB05596834D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15-4E1A-939B-CB05596834D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3226.07</c:v>
                </c:pt>
                <c:pt idx="1">
                  <c:v>3504.97</c:v>
                </c:pt>
                <c:pt idx="2">
                  <c:v>3430.93</c:v>
                </c:pt>
                <c:pt idx="3">
                  <c:v>3276.32</c:v>
                </c:pt>
                <c:pt idx="4">
                  <c:v>3177.4</c:v>
                </c:pt>
              </c:numCache>
            </c:numRef>
          </c:val>
          <c:extLst>
            <c:ext xmlns:c16="http://schemas.microsoft.com/office/drawing/2014/chart" uri="{C3380CC4-5D6E-409C-BE32-E72D297353CC}">
              <c16:uniqueId val="{00000000-F450-4AA1-86AC-40968E035B0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1203.71</c:v>
                </c:pt>
                <c:pt idx="1">
                  <c:v>1162.3599999999999</c:v>
                </c:pt>
                <c:pt idx="2">
                  <c:v>1047.6500000000001</c:v>
                </c:pt>
                <c:pt idx="3">
                  <c:v>1124.26</c:v>
                </c:pt>
                <c:pt idx="4">
                  <c:v>1048.23</c:v>
                </c:pt>
              </c:numCache>
            </c:numRef>
          </c:val>
          <c:smooth val="0"/>
          <c:extLst>
            <c:ext xmlns:c16="http://schemas.microsoft.com/office/drawing/2014/chart" uri="{C3380CC4-5D6E-409C-BE32-E72D297353CC}">
              <c16:uniqueId val="{00000001-F450-4AA1-86AC-40968E035B0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30.1</c:v>
                </c:pt>
                <c:pt idx="1">
                  <c:v>28.15</c:v>
                </c:pt>
                <c:pt idx="2">
                  <c:v>27.67</c:v>
                </c:pt>
                <c:pt idx="3">
                  <c:v>87.79</c:v>
                </c:pt>
                <c:pt idx="4">
                  <c:v>82.23</c:v>
                </c:pt>
              </c:numCache>
            </c:numRef>
          </c:val>
          <c:extLst>
            <c:ext xmlns:c16="http://schemas.microsoft.com/office/drawing/2014/chart" uri="{C3380CC4-5D6E-409C-BE32-E72D297353CC}">
              <c16:uniqueId val="{00000000-E053-4499-B46B-709E0E8E64A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69.739999999999995</c:v>
                </c:pt>
                <c:pt idx="1">
                  <c:v>68.209999999999994</c:v>
                </c:pt>
                <c:pt idx="2">
                  <c:v>74.040000000000006</c:v>
                </c:pt>
                <c:pt idx="3">
                  <c:v>80.58</c:v>
                </c:pt>
                <c:pt idx="4">
                  <c:v>78.92</c:v>
                </c:pt>
              </c:numCache>
            </c:numRef>
          </c:val>
          <c:smooth val="0"/>
          <c:extLst>
            <c:ext xmlns:c16="http://schemas.microsoft.com/office/drawing/2014/chart" uri="{C3380CC4-5D6E-409C-BE32-E72D297353CC}">
              <c16:uniqueId val="{00000001-E053-4499-B46B-709E0E8E64A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431.63</c:v>
                </c:pt>
                <c:pt idx="1">
                  <c:v>466.65</c:v>
                </c:pt>
                <c:pt idx="2">
                  <c:v>472.7</c:v>
                </c:pt>
                <c:pt idx="3">
                  <c:v>150</c:v>
                </c:pt>
                <c:pt idx="4">
                  <c:v>160.54</c:v>
                </c:pt>
              </c:numCache>
            </c:numRef>
          </c:val>
          <c:extLst>
            <c:ext xmlns:c16="http://schemas.microsoft.com/office/drawing/2014/chart" uri="{C3380CC4-5D6E-409C-BE32-E72D297353CC}">
              <c16:uniqueId val="{00000000-28BC-409B-B591-62FA1F92962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248.89</c:v>
                </c:pt>
                <c:pt idx="1">
                  <c:v>250.84</c:v>
                </c:pt>
                <c:pt idx="2">
                  <c:v>235.61</c:v>
                </c:pt>
                <c:pt idx="3">
                  <c:v>216.21</c:v>
                </c:pt>
                <c:pt idx="4">
                  <c:v>220.31</c:v>
                </c:pt>
              </c:numCache>
            </c:numRef>
          </c:val>
          <c:smooth val="0"/>
          <c:extLst>
            <c:ext xmlns:c16="http://schemas.microsoft.com/office/drawing/2014/chart" uri="{C3380CC4-5D6E-409C-BE32-E72D297353CC}">
              <c16:uniqueId val="{00000001-28BC-409B-B591-62FA1F92962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18"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秋田県　五城目町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Cd2</v>
      </c>
      <c r="X8" s="48"/>
      <c r="Y8" s="48"/>
      <c r="Z8" s="48"/>
      <c r="AA8" s="48"/>
      <c r="AB8" s="48"/>
      <c r="AC8" s="48"/>
      <c r="AD8" s="49" t="str">
        <f>データ!$M$6</f>
        <v>非設置</v>
      </c>
      <c r="AE8" s="49"/>
      <c r="AF8" s="49"/>
      <c r="AG8" s="49"/>
      <c r="AH8" s="49"/>
      <c r="AI8" s="49"/>
      <c r="AJ8" s="49"/>
      <c r="AK8" s="3"/>
      <c r="AL8" s="50">
        <f>データ!S6</f>
        <v>9296</v>
      </c>
      <c r="AM8" s="50"/>
      <c r="AN8" s="50"/>
      <c r="AO8" s="50"/>
      <c r="AP8" s="50"/>
      <c r="AQ8" s="50"/>
      <c r="AR8" s="50"/>
      <c r="AS8" s="50"/>
      <c r="AT8" s="45">
        <f>データ!T6</f>
        <v>214.92</v>
      </c>
      <c r="AU8" s="45"/>
      <c r="AV8" s="45"/>
      <c r="AW8" s="45"/>
      <c r="AX8" s="45"/>
      <c r="AY8" s="45"/>
      <c r="AZ8" s="45"/>
      <c r="BA8" s="45"/>
      <c r="BB8" s="45">
        <f>データ!U6</f>
        <v>43.25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65.75</v>
      </c>
      <c r="Q10" s="45"/>
      <c r="R10" s="45"/>
      <c r="S10" s="45"/>
      <c r="T10" s="45"/>
      <c r="U10" s="45"/>
      <c r="V10" s="45"/>
      <c r="W10" s="45">
        <f>データ!Q6</f>
        <v>88.52</v>
      </c>
      <c r="X10" s="45"/>
      <c r="Y10" s="45"/>
      <c r="Z10" s="45"/>
      <c r="AA10" s="45"/>
      <c r="AB10" s="45"/>
      <c r="AC10" s="45"/>
      <c r="AD10" s="50">
        <f>データ!R6</f>
        <v>2376</v>
      </c>
      <c r="AE10" s="50"/>
      <c r="AF10" s="50"/>
      <c r="AG10" s="50"/>
      <c r="AH10" s="50"/>
      <c r="AI10" s="50"/>
      <c r="AJ10" s="50"/>
      <c r="AK10" s="2"/>
      <c r="AL10" s="50">
        <f>データ!V6</f>
        <v>6041</v>
      </c>
      <c r="AM10" s="50"/>
      <c r="AN10" s="50"/>
      <c r="AO10" s="50"/>
      <c r="AP10" s="50"/>
      <c r="AQ10" s="50"/>
      <c r="AR10" s="50"/>
      <c r="AS10" s="50"/>
      <c r="AT10" s="45">
        <f>データ!W6</f>
        <v>3.34</v>
      </c>
      <c r="AU10" s="45"/>
      <c r="AV10" s="45"/>
      <c r="AW10" s="45"/>
      <c r="AX10" s="45"/>
      <c r="AY10" s="45"/>
      <c r="AZ10" s="45"/>
      <c r="BA10" s="45"/>
      <c r="BB10" s="45">
        <f>データ!X6</f>
        <v>1808.68</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44</v>
      </c>
      <c r="O86" s="26" t="str">
        <f>データ!EO6</f>
        <v>【0.23】</v>
      </c>
    </row>
  </sheetData>
  <sheetProtection algorithmName="SHA-512" hashValue="f3iU/OTz9VRdVmiRiVMMDt0wYe0VvUg0DCw8qGbBTc8igqEALPlDL8Asa56QIfTFFvlmkugtjFgaTCnGlupGhw==" saltValue="oD+iAdd5EfZmFeoSCJXob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53619</v>
      </c>
      <c r="D6" s="33">
        <f t="shared" si="3"/>
        <v>47</v>
      </c>
      <c r="E6" s="33">
        <f t="shared" si="3"/>
        <v>17</v>
      </c>
      <c r="F6" s="33">
        <f t="shared" si="3"/>
        <v>1</v>
      </c>
      <c r="G6" s="33">
        <f t="shared" si="3"/>
        <v>0</v>
      </c>
      <c r="H6" s="33" t="str">
        <f t="shared" si="3"/>
        <v>秋田県　五城目町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65.75</v>
      </c>
      <c r="Q6" s="34">
        <f t="shared" si="3"/>
        <v>88.52</v>
      </c>
      <c r="R6" s="34">
        <f t="shared" si="3"/>
        <v>2376</v>
      </c>
      <c r="S6" s="34">
        <f t="shared" si="3"/>
        <v>9296</v>
      </c>
      <c r="T6" s="34">
        <f t="shared" si="3"/>
        <v>214.92</v>
      </c>
      <c r="U6" s="34">
        <f t="shared" si="3"/>
        <v>43.25</v>
      </c>
      <c r="V6" s="34">
        <f t="shared" si="3"/>
        <v>6041</v>
      </c>
      <c r="W6" s="34">
        <f t="shared" si="3"/>
        <v>3.34</v>
      </c>
      <c r="X6" s="34">
        <f t="shared" si="3"/>
        <v>1808.68</v>
      </c>
      <c r="Y6" s="35">
        <f>IF(Y7="",NA(),Y7)</f>
        <v>34.020000000000003</v>
      </c>
      <c r="Z6" s="35">
        <f t="shared" ref="Z6:AH6" si="4">IF(Z7="",NA(),Z7)</f>
        <v>29.49</v>
      </c>
      <c r="AA6" s="35">
        <f t="shared" si="4"/>
        <v>25.74</v>
      </c>
      <c r="AB6" s="35">
        <f t="shared" si="4"/>
        <v>76.739999999999995</v>
      </c>
      <c r="AC6" s="35">
        <f t="shared" si="4"/>
        <v>72.83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3226.07</v>
      </c>
      <c r="BG6" s="35">
        <f t="shared" ref="BG6:BO6" si="7">IF(BG7="",NA(),BG7)</f>
        <v>3504.97</v>
      </c>
      <c r="BH6" s="35">
        <f t="shared" si="7"/>
        <v>3430.93</v>
      </c>
      <c r="BI6" s="35">
        <f t="shared" si="7"/>
        <v>3276.32</v>
      </c>
      <c r="BJ6" s="35">
        <f t="shared" si="7"/>
        <v>3177.4</v>
      </c>
      <c r="BK6" s="35">
        <f t="shared" si="7"/>
        <v>1203.71</v>
      </c>
      <c r="BL6" s="35">
        <f t="shared" si="7"/>
        <v>1162.3599999999999</v>
      </c>
      <c r="BM6" s="35">
        <f t="shared" si="7"/>
        <v>1047.6500000000001</v>
      </c>
      <c r="BN6" s="35">
        <f t="shared" si="7"/>
        <v>1124.26</v>
      </c>
      <c r="BO6" s="35">
        <f t="shared" si="7"/>
        <v>1048.23</v>
      </c>
      <c r="BP6" s="34" t="str">
        <f>IF(BP7="","",IF(BP7="-","【-】","【"&amp;SUBSTITUTE(TEXT(BP7,"#,##0.00"),"-","△")&amp;"】"))</f>
        <v>【682.78】</v>
      </c>
      <c r="BQ6" s="35">
        <f>IF(BQ7="",NA(),BQ7)</f>
        <v>30.1</v>
      </c>
      <c r="BR6" s="35">
        <f t="shared" ref="BR6:BZ6" si="8">IF(BR7="",NA(),BR7)</f>
        <v>28.15</v>
      </c>
      <c r="BS6" s="35">
        <f t="shared" si="8"/>
        <v>27.67</v>
      </c>
      <c r="BT6" s="35">
        <f t="shared" si="8"/>
        <v>87.79</v>
      </c>
      <c r="BU6" s="35">
        <f t="shared" si="8"/>
        <v>82.23</v>
      </c>
      <c r="BV6" s="35">
        <f t="shared" si="8"/>
        <v>69.739999999999995</v>
      </c>
      <c r="BW6" s="35">
        <f t="shared" si="8"/>
        <v>68.209999999999994</v>
      </c>
      <c r="BX6" s="35">
        <f t="shared" si="8"/>
        <v>74.040000000000006</v>
      </c>
      <c r="BY6" s="35">
        <f t="shared" si="8"/>
        <v>80.58</v>
      </c>
      <c r="BZ6" s="35">
        <f t="shared" si="8"/>
        <v>78.92</v>
      </c>
      <c r="CA6" s="34" t="str">
        <f>IF(CA7="","",IF(CA7="-","【-】","【"&amp;SUBSTITUTE(TEXT(CA7,"#,##0.00"),"-","△")&amp;"】"))</f>
        <v>【100.91】</v>
      </c>
      <c r="CB6" s="35">
        <f>IF(CB7="",NA(),CB7)</f>
        <v>431.63</v>
      </c>
      <c r="CC6" s="35">
        <f t="shared" ref="CC6:CK6" si="9">IF(CC7="",NA(),CC7)</f>
        <v>466.65</v>
      </c>
      <c r="CD6" s="35">
        <f t="shared" si="9"/>
        <v>472.7</v>
      </c>
      <c r="CE6" s="35">
        <f t="shared" si="9"/>
        <v>150</v>
      </c>
      <c r="CF6" s="35">
        <f t="shared" si="9"/>
        <v>160.54</v>
      </c>
      <c r="CG6" s="35">
        <f t="shared" si="9"/>
        <v>248.89</v>
      </c>
      <c r="CH6" s="35">
        <f t="shared" si="9"/>
        <v>250.84</v>
      </c>
      <c r="CI6" s="35">
        <f t="shared" si="9"/>
        <v>235.61</v>
      </c>
      <c r="CJ6" s="35">
        <f t="shared" si="9"/>
        <v>216.21</v>
      </c>
      <c r="CK6" s="35">
        <f t="shared" si="9"/>
        <v>220.31</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49.89</v>
      </c>
      <c r="CS6" s="35">
        <f t="shared" si="10"/>
        <v>49.39</v>
      </c>
      <c r="CT6" s="35">
        <f t="shared" si="10"/>
        <v>49.25</v>
      </c>
      <c r="CU6" s="35">
        <f t="shared" si="10"/>
        <v>50.24</v>
      </c>
      <c r="CV6" s="35">
        <f t="shared" si="10"/>
        <v>49.68</v>
      </c>
      <c r="CW6" s="34" t="str">
        <f>IF(CW7="","",IF(CW7="-","【-】","【"&amp;SUBSTITUTE(TEXT(CW7,"#,##0.00"),"-","△")&amp;"】"))</f>
        <v>【58.98】</v>
      </c>
      <c r="CX6" s="35">
        <f>IF(CX7="",NA(),CX7)</f>
        <v>76.52</v>
      </c>
      <c r="CY6" s="35">
        <f t="shared" ref="CY6:DG6" si="11">IF(CY7="",NA(),CY7)</f>
        <v>77.64</v>
      </c>
      <c r="CZ6" s="35">
        <f t="shared" si="11"/>
        <v>78.22</v>
      </c>
      <c r="DA6" s="35">
        <f t="shared" si="11"/>
        <v>79.31</v>
      </c>
      <c r="DB6" s="35">
        <f t="shared" si="11"/>
        <v>80.28</v>
      </c>
      <c r="DC6" s="35">
        <f t="shared" si="11"/>
        <v>84.73</v>
      </c>
      <c r="DD6" s="35">
        <f t="shared" si="11"/>
        <v>83.96</v>
      </c>
      <c r="DE6" s="35">
        <f t="shared" si="11"/>
        <v>84.12</v>
      </c>
      <c r="DF6" s="35">
        <f t="shared" si="11"/>
        <v>84.17</v>
      </c>
      <c r="DG6" s="35">
        <f t="shared" si="11"/>
        <v>83.35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0.03</v>
      </c>
      <c r="EK6" s="35">
        <f t="shared" si="14"/>
        <v>0.15</v>
      </c>
      <c r="EL6" s="35">
        <f t="shared" si="14"/>
        <v>0.1</v>
      </c>
      <c r="EM6" s="35">
        <f t="shared" si="14"/>
        <v>0.13</v>
      </c>
      <c r="EN6" s="35">
        <f t="shared" si="14"/>
        <v>0.12</v>
      </c>
      <c r="EO6" s="34" t="str">
        <f>IF(EO7="","",IF(EO7="-","【-】","【"&amp;SUBSTITUTE(TEXT(EO7,"#,##0.00"),"-","△")&amp;"】"))</f>
        <v>【0.23】</v>
      </c>
    </row>
    <row r="7" spans="1:145" s="36" customFormat="1" x14ac:dyDescent="0.15">
      <c r="A7" s="28"/>
      <c r="B7" s="37">
        <v>2018</v>
      </c>
      <c r="C7" s="37">
        <v>53619</v>
      </c>
      <c r="D7" s="37">
        <v>47</v>
      </c>
      <c r="E7" s="37">
        <v>17</v>
      </c>
      <c r="F7" s="37">
        <v>1</v>
      </c>
      <c r="G7" s="37">
        <v>0</v>
      </c>
      <c r="H7" s="37" t="s">
        <v>98</v>
      </c>
      <c r="I7" s="37" t="s">
        <v>99</v>
      </c>
      <c r="J7" s="37" t="s">
        <v>100</v>
      </c>
      <c r="K7" s="37" t="s">
        <v>101</v>
      </c>
      <c r="L7" s="37" t="s">
        <v>102</v>
      </c>
      <c r="M7" s="37" t="s">
        <v>103</v>
      </c>
      <c r="N7" s="38" t="s">
        <v>104</v>
      </c>
      <c r="O7" s="38" t="s">
        <v>105</v>
      </c>
      <c r="P7" s="38">
        <v>65.75</v>
      </c>
      <c r="Q7" s="38">
        <v>88.52</v>
      </c>
      <c r="R7" s="38">
        <v>2376</v>
      </c>
      <c r="S7" s="38">
        <v>9296</v>
      </c>
      <c r="T7" s="38">
        <v>214.92</v>
      </c>
      <c r="U7" s="38">
        <v>43.25</v>
      </c>
      <c r="V7" s="38">
        <v>6041</v>
      </c>
      <c r="W7" s="38">
        <v>3.34</v>
      </c>
      <c r="X7" s="38">
        <v>1808.68</v>
      </c>
      <c r="Y7" s="38">
        <v>34.020000000000003</v>
      </c>
      <c r="Z7" s="38">
        <v>29.49</v>
      </c>
      <c r="AA7" s="38">
        <v>25.74</v>
      </c>
      <c r="AB7" s="38">
        <v>76.739999999999995</v>
      </c>
      <c r="AC7" s="38">
        <v>72.83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3226.07</v>
      </c>
      <c r="BG7" s="38">
        <v>3504.97</v>
      </c>
      <c r="BH7" s="38">
        <v>3430.93</v>
      </c>
      <c r="BI7" s="38">
        <v>3276.32</v>
      </c>
      <c r="BJ7" s="38">
        <v>3177.4</v>
      </c>
      <c r="BK7" s="38">
        <v>1203.71</v>
      </c>
      <c r="BL7" s="38">
        <v>1162.3599999999999</v>
      </c>
      <c r="BM7" s="38">
        <v>1047.6500000000001</v>
      </c>
      <c r="BN7" s="38">
        <v>1124.26</v>
      </c>
      <c r="BO7" s="38">
        <v>1048.23</v>
      </c>
      <c r="BP7" s="38">
        <v>682.78</v>
      </c>
      <c r="BQ7" s="38">
        <v>30.1</v>
      </c>
      <c r="BR7" s="38">
        <v>28.15</v>
      </c>
      <c r="BS7" s="38">
        <v>27.67</v>
      </c>
      <c r="BT7" s="38">
        <v>87.79</v>
      </c>
      <c r="BU7" s="38">
        <v>82.23</v>
      </c>
      <c r="BV7" s="38">
        <v>69.739999999999995</v>
      </c>
      <c r="BW7" s="38">
        <v>68.209999999999994</v>
      </c>
      <c r="BX7" s="38">
        <v>74.040000000000006</v>
      </c>
      <c r="BY7" s="38">
        <v>80.58</v>
      </c>
      <c r="BZ7" s="38">
        <v>78.92</v>
      </c>
      <c r="CA7" s="38">
        <v>100.91</v>
      </c>
      <c r="CB7" s="38">
        <v>431.63</v>
      </c>
      <c r="CC7" s="38">
        <v>466.65</v>
      </c>
      <c r="CD7" s="38">
        <v>472.7</v>
      </c>
      <c r="CE7" s="38">
        <v>150</v>
      </c>
      <c r="CF7" s="38">
        <v>160.54</v>
      </c>
      <c r="CG7" s="38">
        <v>248.89</v>
      </c>
      <c r="CH7" s="38">
        <v>250.84</v>
      </c>
      <c r="CI7" s="38">
        <v>235.61</v>
      </c>
      <c r="CJ7" s="38">
        <v>216.21</v>
      </c>
      <c r="CK7" s="38">
        <v>220.31</v>
      </c>
      <c r="CL7" s="38">
        <v>136.86000000000001</v>
      </c>
      <c r="CM7" s="38" t="s">
        <v>104</v>
      </c>
      <c r="CN7" s="38" t="s">
        <v>104</v>
      </c>
      <c r="CO7" s="38" t="s">
        <v>104</v>
      </c>
      <c r="CP7" s="38" t="s">
        <v>104</v>
      </c>
      <c r="CQ7" s="38" t="s">
        <v>104</v>
      </c>
      <c r="CR7" s="38">
        <v>49.89</v>
      </c>
      <c r="CS7" s="38">
        <v>49.39</v>
      </c>
      <c r="CT7" s="38">
        <v>49.25</v>
      </c>
      <c r="CU7" s="38">
        <v>50.24</v>
      </c>
      <c r="CV7" s="38">
        <v>49.68</v>
      </c>
      <c r="CW7" s="38">
        <v>58.98</v>
      </c>
      <c r="CX7" s="38">
        <v>76.52</v>
      </c>
      <c r="CY7" s="38">
        <v>77.64</v>
      </c>
      <c r="CZ7" s="38">
        <v>78.22</v>
      </c>
      <c r="DA7" s="38">
        <v>79.31</v>
      </c>
      <c r="DB7" s="38">
        <v>80.28</v>
      </c>
      <c r="DC7" s="38">
        <v>84.73</v>
      </c>
      <c r="DD7" s="38">
        <v>83.96</v>
      </c>
      <c r="DE7" s="38">
        <v>84.12</v>
      </c>
      <c r="DF7" s="38">
        <v>84.17</v>
      </c>
      <c r="DG7" s="38">
        <v>83.35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0.03</v>
      </c>
      <c r="EK7" s="38">
        <v>0.15</v>
      </c>
      <c r="EL7" s="38">
        <v>0.1</v>
      </c>
      <c r="EM7" s="38">
        <v>0.13</v>
      </c>
      <c r="EN7" s="38">
        <v>0.12</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sid</cp:lastModifiedBy>
  <dcterms:created xsi:type="dcterms:W3CDTF">2019-12-05T05:01:15Z</dcterms:created>
  <dcterms:modified xsi:type="dcterms:W3CDTF">2020-01-16T05:59:18Z</dcterms:modified>
  <cp:category/>
</cp:coreProperties>
</file>