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<sst xmlns="http://schemas.openxmlformats.org/spreadsheetml/2006/main" count="237" uniqueCount="123">
  <si>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</si>
  <si>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</si>
  <si>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</si>
  <si>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</si>
  <si>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</si>
  <si>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</si>
  <si>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</si>
  <si>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</si>
  <si>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</si>
  <si>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</si>
  <si>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</si>
  <si>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</si>
  <si>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</si>
  <si>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</si>
  <si>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</si>
  <si>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</si>
  <si>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</si>
  <si>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</si>
  <si>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</si>
  <si>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</si>
  <si>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</si>
  <si>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</si>
  <si>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</si>
  <si>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</si>
  <si>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</si>
  <si>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</si>
  <si>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</si>
  <si>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</si>
  <si>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</si>
  <si>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</si>
  <si>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</si>
  <si>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</si>
  <si>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</si>
  <si>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</si>
  <si>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</si>
  <si>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</si>
  <si>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</si>
  <si>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</si>
  <si>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</si>
  <si>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</si>
  <si>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</si>
  <si>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</si>
  <si>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</si>
  <si>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</si>
  <si>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</si>
  <si>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</si>
  <si>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</si>
  <si>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</si>
  <si>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</si>
  <si>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</si>
  <si>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</si>
  <si>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</si>
  <si>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</si>
  <si>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</si>
  <si>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</si>
  <si>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</si>
  <si>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</si>
  <si>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</si>
  <si>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</si>
  <si>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</si>
  <si>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</si>
  <si>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</si>
  <si>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</si>
  <si>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</si>
  <si>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</si>
  <si>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</si>
  <si>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</si>
  <si>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</si>
  <si>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</si>
  <si>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</si>
  <si>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</si>
  <si>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</si>
  <si>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</si>
  <si>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</si>
  <si>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</si>
  <si>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</si>
  <si>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</si>
  <si>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</si>
  <si>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</si>
  <si>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</si>
  <si>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</si>
  <si>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</si>
  <si>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</si>
  <si>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</si>
  <si>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</si>
  <si>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</si>
  <si>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</si>
  <si>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</si>
  <si>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</si>
  <si>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</si>
  <si>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</si>
  <si>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</si>
  <si>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</si>
  <si>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</si>
  <si>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</si>
  <si>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</si>
  <si>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</si>
  <si>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</si>
  <si>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</si>
  <si>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</si>
  <si>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</si>
  <si>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</si>
  <si>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</si>
  <si>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</si>
  <si>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</si>
  <si>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</si>
  <si>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</si>
  <si>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五城目町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</si>
  <si>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</si>
  <si>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</si>
  <si>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</si>
  <si>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</si>
  <si>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</si>
  <si>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</si>
  <si>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</si>
  <si>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</si>
  <si>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</si>
  <si>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</si>
  <si>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</si>
  <si>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</si>
  <si>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設備、施設等については更新時期にまだ到達していませんが、適切な維持管理に努めます。</t>
    <phoneticPr fontId="4"/>
  </si>
  <si>
    <t xml:space="preserve"> 生活用水その他の浄水を町民に供給し公共福祉の増進を図ります。
　人口減少､節水型給水装置の普及により給水収益が減少傾向にあることから宅内漏水等の早期発見により有収水量の増加を図ります。
　平成29年度に水道事業会計に経営統合となります。</t>
    <phoneticPr fontId="4"/>
  </si>
  <si>
    <t>①収益的収支比率について
 施設整備に要した地方債償還が大きく平均値より比率は低い状態が続いている。
④企業債残高対給水収益比率について
　地形的要因で事業費が割高なことから企業債残高が高くなっています。反面、人口減少に伴い料金収入が少ないため類似団体と比較して比率が高くなっています。
⑤料金回収率について
　人口減少と高齢化による使用料収入の少なさと、事業費が割高なことから支払利息が大きくなっているため比率が低くなっています。
⑥給水原価について
　地理的要因と小規模な給水区域であることから施設整備費が割高で給水原価が高額になっています。
⑦施設利用率について
　高齢世帯の増加や人口減少が著しく節水型給水器具の普及等により一日平均給水量の減少は今後も続くものと思われます。
⑧有収率について
　施設整備後の経過年数が比較的少ないため有収率は高くなっていますが、宅内漏水等、不明水の削減に努め有収水量の増加を図る。</t>
    <rPh sb="1" eb="4">
      <t>シュウエキテキ</t>
    </rPh>
    <rPh sb="39" eb="40">
      <t>ヒク</t>
    </rPh>
    <rPh sb="41" eb="43">
      <t>ジョウタイ</t>
    </rPh>
    <rPh sb="44" eb="45">
      <t>ツヅ</t>
    </rPh>
    <rPh sb="385" eb="386">
      <t>タク</t>
    </rPh>
    <rPh sb="386" eb="387">
      <t>ナイ</t>
    </rPh>
    <rPh sb="387" eb="390">
      <t>ロウスイトウ</t>
    </rPh>
    <rPh sb="391" eb="393">
      <t>フメイ</t>
    </rPh>
    <rPh sb="393" eb="394">
      <t>スイ</t>
    </rPh>
    <rPh sb="395" eb="397">
      <t>サクゲン</t>
    </rPh>
    <rPh sb="398" eb="399">
      <t>ツト</t>
    </rPh>
    <rPh sb="400" eb="401">
      <t>ユウ</t>
    </rPh>
    <rPh sb="401" eb="402">
      <t>シュウ</t>
    </rPh>
    <rPh sb="402" eb="404">
      <t>スイリョウ</t>
    </rPh>
    <rPh sb="405" eb="407">
      <t>ゾウカ</t>
    </rPh>
    <rPh sb="408" eb="40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</si>
</sst>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476736"/>
        <c:axId val="694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69476736"/>
        <c:axId val="69478656"/>
      </c:lineChart>
      <c:dateAx>
        <c:axId val="69476736"/>
        <c:scaling>
          <c:orientation val="minMax"/>
        </c:scaling>
        <c:delete val="1"/>
        <c:axPos val="b"/>
        <c:numFmt formatCode="ge" sourceLinked="1"/>
        <c:majorTickMark val="none"/>
        <c:minorTickMark val="none"/>
        <c:tickLblPos val="none"/>
        <c:crossAx val="69478656"/>
        <c:crosses val="autoZero"/>
        <c:auto val="1"/>
        <c:lblOffset val="100"/>
        <c:baseTimeUnit val="years"/>
      </c:dateAx>
      <c:valAx>
        <c:axId val="694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39.28</c:v>
                </c:pt>
                <c:pt idx="1">
                  <c:v>37.71</c:v>
                </c:pt>
                <c:pt idx="2">
                  <c:v>38.49</c:v>
                </c:pt>
                <c:pt idx="3">
                  <c:v>39.479999999999997</c:v>
                </c:pt>
                <c:pt idx="4">
                  <c:v>36.950000000000003</c:v>
                </c:pt>
              </c:numCache>
            </c:numRef>
          </c:val>
        </c:ser>
        <c:dLbls>
          <c:showLegendKey val="0"/>
          <c:showVal val="0"/>
          <c:showCatName val="0"/>
          <c:showSerName val="0"/>
          <c:showPercent val="0"/>
          <c:showBubbleSize val="0"/>
        </c:dLbls>
        <c:gapWidth val="150"/>
        <c:axId val="70279936"/>
        <c:axId val="702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70279936"/>
        <c:axId val="70281856"/>
      </c:lineChart>
      <c:dateAx>
        <c:axId val="70279936"/>
        <c:scaling>
          <c:orientation val="minMax"/>
        </c:scaling>
        <c:delete val="1"/>
        <c:axPos val="b"/>
        <c:numFmt formatCode="ge" sourceLinked="1"/>
        <c:majorTickMark val="none"/>
        <c:minorTickMark val="none"/>
        <c:tickLblPos val="none"/>
        <c:crossAx val="70281856"/>
        <c:crosses val="autoZero"/>
        <c:auto val="1"/>
        <c:lblOffset val="100"/>
        <c:baseTimeUnit val="years"/>
      </c:dateAx>
      <c:valAx>
        <c:axId val="702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80.67</c:v>
                </c:pt>
                <c:pt idx="1">
                  <c:v>82.8</c:v>
                </c:pt>
                <c:pt idx="2">
                  <c:v>77.290000000000006</c:v>
                </c:pt>
                <c:pt idx="3">
                  <c:v>79.05</c:v>
                </c:pt>
                <c:pt idx="4">
                  <c:v>82.9</c:v>
                </c:pt>
              </c:numCache>
            </c:numRef>
          </c:val>
        </c:ser>
        <c:dLbls>
          <c:showLegendKey val="0"/>
          <c:showVal val="0"/>
          <c:showCatName val="0"/>
          <c:showSerName val="0"/>
          <c:showPercent val="0"/>
          <c:showBubbleSize val="0"/>
        </c:dLbls>
        <c:gapWidth val="150"/>
        <c:axId val="70324608"/>
        <c:axId val="703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70324608"/>
        <c:axId val="70326528"/>
      </c:lineChart>
      <c:dateAx>
        <c:axId val="70324608"/>
        <c:scaling>
          <c:orientation val="minMax"/>
        </c:scaling>
        <c:delete val="1"/>
        <c:axPos val="b"/>
        <c:numFmt formatCode="ge" sourceLinked="1"/>
        <c:majorTickMark val="none"/>
        <c:minorTickMark val="none"/>
        <c:tickLblPos val="none"/>
        <c:crossAx val="70326528"/>
        <c:crosses val="autoZero"/>
        <c:auto val="1"/>
        <c:lblOffset val="100"/>
        <c:baseTimeUnit val="years"/>
      </c:dateAx>
      <c:valAx>
        <c:axId val="703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47.92</c:v>
                </c:pt>
                <c:pt idx="1">
                  <c:v>51.51</c:v>
                </c:pt>
                <c:pt idx="2">
                  <c:v>55.08</c:v>
                </c:pt>
                <c:pt idx="3">
                  <c:v>59.33</c:v>
                </c:pt>
                <c:pt idx="4">
                  <c:v>51.38</c:v>
                </c:pt>
              </c:numCache>
            </c:numRef>
          </c:val>
        </c:ser>
        <c:dLbls>
          <c:showLegendKey val="0"/>
          <c:showVal val="0"/>
          <c:showCatName val="0"/>
          <c:showSerName val="0"/>
          <c:showPercent val="0"/>
          <c:showBubbleSize val="0"/>
        </c:dLbls>
        <c:gapWidth val="150"/>
        <c:axId val="69521408"/>
        <c:axId val="695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69521408"/>
        <c:axId val="69523328"/>
      </c:lineChart>
      <c:dateAx>
        <c:axId val="69521408"/>
        <c:scaling>
          <c:orientation val="minMax"/>
        </c:scaling>
        <c:delete val="1"/>
        <c:axPos val="b"/>
        <c:numFmt formatCode="ge" sourceLinked="1"/>
        <c:majorTickMark val="none"/>
        <c:minorTickMark val="none"/>
        <c:tickLblPos val="none"/>
        <c:crossAx val="69523328"/>
        <c:crosses val="autoZero"/>
        <c:auto val="1"/>
        <c:lblOffset val="100"/>
        <c:baseTimeUnit val="years"/>
      </c:dateAx>
      <c:valAx>
        <c:axId val="695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30368"/>
        <c:axId val="699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30368"/>
        <c:axId val="69957120"/>
      </c:lineChart>
      <c:dateAx>
        <c:axId val="69930368"/>
        <c:scaling>
          <c:orientation val="minMax"/>
        </c:scaling>
        <c:delete val="1"/>
        <c:axPos val="b"/>
        <c:numFmt formatCode="ge" sourceLinked="1"/>
        <c:majorTickMark val="none"/>
        <c:minorTickMark val="none"/>
        <c:tickLblPos val="none"/>
        <c:crossAx val="69957120"/>
        <c:crosses val="autoZero"/>
        <c:auto val="1"/>
        <c:lblOffset val="100"/>
        <c:baseTimeUnit val="years"/>
      </c:dateAx>
      <c:valAx>
        <c:axId val="699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79136"/>
        <c:axId val="699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79136"/>
        <c:axId val="69985408"/>
      </c:lineChart>
      <c:dateAx>
        <c:axId val="69979136"/>
        <c:scaling>
          <c:orientation val="minMax"/>
        </c:scaling>
        <c:delete val="1"/>
        <c:axPos val="b"/>
        <c:numFmt formatCode="ge" sourceLinked="1"/>
        <c:majorTickMark val="none"/>
        <c:minorTickMark val="none"/>
        <c:tickLblPos val="none"/>
        <c:crossAx val="69985408"/>
        <c:crosses val="autoZero"/>
        <c:auto val="1"/>
        <c:lblOffset val="100"/>
        <c:baseTimeUnit val="years"/>
      </c:dateAx>
      <c:valAx>
        <c:axId val="699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087424"/>
        <c:axId val="70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087424"/>
        <c:axId val="70089344"/>
      </c:lineChart>
      <c:dateAx>
        <c:axId val="70087424"/>
        <c:scaling>
          <c:orientation val="minMax"/>
        </c:scaling>
        <c:delete val="1"/>
        <c:axPos val="b"/>
        <c:numFmt formatCode="ge" sourceLinked="1"/>
        <c:majorTickMark val="none"/>
        <c:minorTickMark val="none"/>
        <c:tickLblPos val="none"/>
        <c:crossAx val="70089344"/>
        <c:crosses val="autoZero"/>
        <c:auto val="1"/>
        <c:lblOffset val="100"/>
        <c:baseTimeUnit val="years"/>
      </c:dateAx>
      <c:valAx>
        <c:axId val="700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664960"/>
        <c:axId val="706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664960"/>
        <c:axId val="70666880"/>
      </c:lineChart>
      <c:dateAx>
        <c:axId val="70664960"/>
        <c:scaling>
          <c:orientation val="minMax"/>
        </c:scaling>
        <c:delete val="1"/>
        <c:axPos val="b"/>
        <c:numFmt formatCode="ge" sourceLinked="1"/>
        <c:majorTickMark val="none"/>
        <c:minorTickMark val="none"/>
        <c:tickLblPos val="none"/>
        <c:crossAx val="70666880"/>
        <c:crosses val="autoZero"/>
        <c:auto val="1"/>
        <c:lblOffset val="100"/>
        <c:baseTimeUnit val="years"/>
      </c:dateAx>
      <c:valAx>
        <c:axId val="706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2882.51</c:v>
                </c:pt>
                <c:pt idx="1">
                  <c:v>2663.36</c:v>
                </c:pt>
                <c:pt idx="2">
                  <c:v>2729.11</c:v>
                </c:pt>
                <c:pt idx="3">
                  <c:v>2636.8</c:v>
                </c:pt>
                <c:pt idx="4">
                  <c:v>2850.93</c:v>
                </c:pt>
              </c:numCache>
            </c:numRef>
          </c:val>
        </c:ser>
        <c:dLbls>
          <c:showLegendKey val="0"/>
          <c:showVal val="0"/>
          <c:showCatName val="0"/>
          <c:showSerName val="0"/>
          <c:showPercent val="0"/>
          <c:showBubbleSize val="0"/>
        </c:dLbls>
        <c:gapWidth val="150"/>
        <c:axId val="70705536"/>
        <c:axId val="707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70705536"/>
        <c:axId val="70707456"/>
      </c:lineChart>
      <c:dateAx>
        <c:axId val="70705536"/>
        <c:scaling>
          <c:orientation val="minMax"/>
        </c:scaling>
        <c:delete val="1"/>
        <c:axPos val="b"/>
        <c:numFmt formatCode="ge" sourceLinked="1"/>
        <c:majorTickMark val="none"/>
        <c:minorTickMark val="none"/>
        <c:tickLblPos val="none"/>
        <c:crossAx val="70707456"/>
        <c:crosses val="autoZero"/>
        <c:auto val="1"/>
        <c:lblOffset val="100"/>
        <c:baseTimeUnit val="years"/>
      </c:dateAx>
      <c:valAx>
        <c:axId val="70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17.7</c:v>
                </c:pt>
                <c:pt idx="1">
                  <c:v>18.75</c:v>
                </c:pt>
                <c:pt idx="2">
                  <c:v>28.63</c:v>
                </c:pt>
                <c:pt idx="3">
                  <c:v>28.95</c:v>
                </c:pt>
                <c:pt idx="4">
                  <c:v>23.93</c:v>
                </c:pt>
              </c:numCache>
            </c:numRef>
          </c:val>
        </c:ser>
        <c:dLbls>
          <c:showLegendKey val="0"/>
          <c:showVal val="0"/>
          <c:showCatName val="0"/>
          <c:showSerName val="0"/>
          <c:showPercent val="0"/>
          <c:showBubbleSize val="0"/>
        </c:dLbls>
        <c:gapWidth val="150"/>
        <c:axId val="70137728"/>
        <c:axId val="70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70137728"/>
        <c:axId val="70148096"/>
      </c:lineChart>
      <c:dateAx>
        <c:axId val="70137728"/>
        <c:scaling>
          <c:orientation val="minMax"/>
        </c:scaling>
        <c:delete val="1"/>
        <c:axPos val="b"/>
        <c:numFmt formatCode="ge" sourceLinked="1"/>
        <c:majorTickMark val="none"/>
        <c:minorTickMark val="none"/>
        <c:tickLblPos val="none"/>
        <c:crossAx val="70148096"/>
        <c:crosses val="autoZero"/>
        <c:auto val="1"/>
        <c:lblOffset val="100"/>
        <c:baseTimeUnit val="years"/>
      </c:dateAx>
      <c:valAx>
        <c:axId val="70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1520.43</c:v>
                </c:pt>
                <c:pt idx="1">
                  <c:v>1425.43</c:v>
                </c:pt>
                <c:pt idx="2">
                  <c:v>994.7</c:v>
                </c:pt>
                <c:pt idx="3">
                  <c:v>982.11</c:v>
                </c:pt>
                <c:pt idx="4">
                  <c:v>1162.29</c:v>
                </c:pt>
              </c:numCache>
            </c:numRef>
          </c:val>
        </c:ser>
        <c:dLbls>
          <c:showLegendKey val="0"/>
          <c:showVal val="0"/>
          <c:showCatName val="0"/>
          <c:showSerName val="0"/>
          <c:showPercent val="0"/>
          <c:showBubbleSize val="0"/>
        </c:dLbls>
        <c:gapWidth val="150"/>
        <c:axId val="70177920"/>
        <c:axId val="701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70177920"/>
        <c:axId val="70179840"/>
      </c:lineChart>
      <c:dateAx>
        <c:axId val="70177920"/>
        <c:scaling>
          <c:orientation val="minMax"/>
        </c:scaling>
        <c:delete val="1"/>
        <c:axPos val="b"/>
        <c:numFmt formatCode="ge" sourceLinked="1"/>
        <c:majorTickMark val="none"/>
        <c:minorTickMark val="none"/>
        <c:tickLblPos val="none"/>
        <c:crossAx val="70179840"/>
        <c:crosses val="autoZero"/>
        <c:auto val="1"/>
        <c:lblOffset val="100"/>
        <c:baseTimeUnit val="years"/>
      </c:dateAx>
      <c:valAx>
        <c:axId val="70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22"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秋田県　五城目町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119</v>
      </c>
      <c r="AE8" s="74"/>
      <c r="AF8" s="74"/>
      <c r="AG8" s="74"/>
      <c r="AH8" s="74"/>
      <c r="AI8" s="74"/>
      <c r="AJ8" s="74"/>
      <c r="AK8" s="2"/>
      <c r="AL8" s="67">
        <f>データ!$R$6</f>
        <v>9776</v>
      </c>
      <c r="AM8" s="67"/>
      <c r="AN8" s="67"/>
      <c r="AO8" s="67"/>
      <c r="AP8" s="67"/>
      <c r="AQ8" s="67"/>
      <c r="AR8" s="67"/>
      <c r="AS8" s="67"/>
      <c r="AT8" s="66">
        <f>データ!$S$6</f>
        <v>214.92</v>
      </c>
      <c r="AU8" s="66"/>
      <c r="AV8" s="66"/>
      <c r="AW8" s="66"/>
      <c r="AX8" s="66"/>
      <c r="AY8" s="66"/>
      <c r="AZ8" s="66"/>
      <c r="BA8" s="66"/>
      <c r="BB8" s="66">
        <f>データ!$T$6</f>
        <v>45.49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7.26</v>
      </c>
      <c r="Q10" s="66"/>
      <c r="R10" s="66"/>
      <c r="S10" s="66"/>
      <c r="T10" s="66"/>
      <c r="U10" s="66"/>
      <c r="V10" s="66"/>
      <c r="W10" s="67">
        <f>データ!$Q$6</f>
        <v>5400</v>
      </c>
      <c r="X10" s="67"/>
      <c r="Y10" s="67"/>
      <c r="Z10" s="67"/>
      <c r="AA10" s="67"/>
      <c r="AB10" s="67"/>
      <c r="AC10" s="67"/>
      <c r="AD10" s="2"/>
      <c r="AE10" s="2"/>
      <c r="AF10" s="2"/>
      <c r="AG10" s="2"/>
      <c r="AH10" s="2"/>
      <c r="AI10" s="2"/>
      <c r="AJ10" s="2"/>
      <c r="AK10" s="2"/>
      <c r="AL10" s="67">
        <f>データ!$U$6</f>
        <v>706</v>
      </c>
      <c r="AM10" s="67"/>
      <c r="AN10" s="67"/>
      <c r="AO10" s="67"/>
      <c r="AP10" s="67"/>
      <c r="AQ10" s="67"/>
      <c r="AR10" s="67"/>
      <c r="AS10" s="67"/>
      <c r="AT10" s="66">
        <f>データ!$V$6</f>
        <v>0.52</v>
      </c>
      <c r="AU10" s="66"/>
      <c r="AV10" s="66"/>
      <c r="AW10" s="66"/>
      <c r="AX10" s="66"/>
      <c r="AY10" s="66"/>
      <c r="AZ10" s="66"/>
      <c r="BA10" s="66"/>
      <c r="BB10" s="66">
        <f>データ!$W$6</f>
        <v>1357.69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53619</v>
      </c>
      <c r="D6" s="34">
        <f t="shared" si="3"/>
        <v>47</v>
      </c>
      <c r="E6" s="34">
        <f t="shared" si="3"/>
        <v>1</v>
      </c>
      <c r="F6" s="34">
        <f t="shared" si="3"/>
        <v>0</v>
      </c>
      <c r="G6" s="34">
        <f t="shared" si="3"/>
        <v>0</v>
      </c>
      <c r="H6" s="34" t="str">
        <f t="shared" si="3"/>
        <v>秋田県　五城目町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7.26</v>
      </c>
      <c r="Q6" s="35">
        <f t="shared" si="3"/>
        <v>5400</v>
      </c>
      <c r="R6" s="35">
        <f t="shared" si="3"/>
        <v>9776</v>
      </c>
      <c r="S6" s="35">
        <f t="shared" si="3"/>
        <v>214.92</v>
      </c>
      <c r="T6" s="35">
        <f t="shared" si="3"/>
        <v>45.49</v>
      </c>
      <c r="U6" s="35">
        <f t="shared" si="3"/>
        <v>706</v>
      </c>
      <c r="V6" s="35">
        <f t="shared" si="3"/>
        <v>0.52</v>
      </c>
      <c r="W6" s="35">
        <f t="shared" si="3"/>
        <v>1357.69</v>
      </c>
      <c r="X6" s="36">
        <f>IF(X7="",NA(),X7)</f>
        <v>47.92</v>
      </c>
      <c r="Y6" s="36">
        <f t="shared" ref="Y6:AG6" si="4">IF(Y7="",NA(),Y7)</f>
        <v>51.51</v>
      </c>
      <c r="Z6" s="36">
        <f t="shared" si="4"/>
        <v>55.08</v>
      </c>
      <c r="AA6" s="36">
        <f t="shared" si="4"/>
        <v>59.33</v>
      </c>
      <c r="AB6" s="36">
        <f t="shared" si="4"/>
        <v>51.38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2882.51</v>
      </c>
      <c r="BF6" s="36">
        <f t="shared" ref="BF6:BN6" si="7">IF(BF7="",NA(),BF7)</f>
        <v>2663.36</v>
      </c>
      <c r="BG6" s="36">
        <f t="shared" si="7"/>
        <v>2729.11</v>
      </c>
      <c r="BH6" s="36">
        <f t="shared" si="7"/>
        <v>2636.8</v>
      </c>
      <c r="BI6" s="36">
        <f t="shared" si="7"/>
        <v>2850.93</v>
      </c>
      <c r="BJ6" s="36">
        <f t="shared" si="7"/>
        <v>1496.15</v>
      </c>
      <c r="BK6" s="36">
        <f t="shared" si="7"/>
        <v>1462.56</v>
      </c>
      <c r="BL6" s="36">
        <f t="shared" si="7"/>
        <v>1486.62</v>
      </c>
      <c r="BM6" s="36">
        <f t="shared" si="7"/>
        <v>1510.14</v>
      </c>
      <c r="BN6" s="36">
        <f t="shared" si="7"/>
        <v>1595.62</v>
      </c>
      <c r="BO6" s="35" t="str">
        <f>IF(BO7="","",IF(BO7="-","【-】","【"&amp;SUBSTITUTE(TEXT(BO7,"#,##0.00"),"-","△")&amp;"】"))</f>
        <v>【1,280.76】</v>
      </c>
      <c r="BP6" s="36">
        <f>IF(BP7="",NA(),BP7)</f>
        <v>17.7</v>
      </c>
      <c r="BQ6" s="36">
        <f t="shared" ref="BQ6:BY6" si="8">IF(BQ7="",NA(),BQ7)</f>
        <v>18.75</v>
      </c>
      <c r="BR6" s="36">
        <f t="shared" si="8"/>
        <v>28.63</v>
      </c>
      <c r="BS6" s="36">
        <f t="shared" si="8"/>
        <v>28.95</v>
      </c>
      <c r="BT6" s="36">
        <f t="shared" si="8"/>
        <v>23.93</v>
      </c>
      <c r="BU6" s="36">
        <f t="shared" si="8"/>
        <v>33.01</v>
      </c>
      <c r="BV6" s="36">
        <f t="shared" si="8"/>
        <v>32.39</v>
      </c>
      <c r="BW6" s="36">
        <f t="shared" si="8"/>
        <v>24.39</v>
      </c>
      <c r="BX6" s="36">
        <f t="shared" si="8"/>
        <v>22.67</v>
      </c>
      <c r="BY6" s="36">
        <f t="shared" si="8"/>
        <v>37.92</v>
      </c>
      <c r="BZ6" s="35" t="str">
        <f>IF(BZ7="","",IF(BZ7="-","【-】","【"&amp;SUBSTITUTE(TEXT(BZ7,"#,##0.00"),"-","△")&amp;"】"))</f>
        <v>【53.06】</v>
      </c>
      <c r="CA6" s="36">
        <f>IF(CA7="",NA(),CA7)</f>
        <v>1520.43</v>
      </c>
      <c r="CB6" s="36">
        <f t="shared" ref="CB6:CJ6" si="9">IF(CB7="",NA(),CB7)</f>
        <v>1425.43</v>
      </c>
      <c r="CC6" s="36">
        <f t="shared" si="9"/>
        <v>994.7</v>
      </c>
      <c r="CD6" s="36">
        <f t="shared" si="9"/>
        <v>982.11</v>
      </c>
      <c r="CE6" s="36">
        <f t="shared" si="9"/>
        <v>1162.29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39.28</v>
      </c>
      <c r="CM6" s="36">
        <f t="shared" ref="CM6:CU6" si="10">IF(CM7="",NA(),CM7)</f>
        <v>37.71</v>
      </c>
      <c r="CN6" s="36">
        <f t="shared" si="10"/>
        <v>38.49</v>
      </c>
      <c r="CO6" s="36">
        <f t="shared" si="10"/>
        <v>39.479999999999997</v>
      </c>
      <c r="CP6" s="36">
        <f t="shared" si="10"/>
        <v>36.950000000000003</v>
      </c>
      <c r="CQ6" s="36">
        <f t="shared" si="10"/>
        <v>51.11</v>
      </c>
      <c r="CR6" s="36">
        <f t="shared" si="10"/>
        <v>50.49</v>
      </c>
      <c r="CS6" s="36">
        <f t="shared" si="10"/>
        <v>48.36</v>
      </c>
      <c r="CT6" s="36">
        <f t="shared" si="10"/>
        <v>48.7</v>
      </c>
      <c r="CU6" s="36">
        <f t="shared" si="10"/>
        <v>46.9</v>
      </c>
      <c r="CV6" s="35" t="str">
        <f>IF(CV7="","",IF(CV7="-","【-】","【"&amp;SUBSTITUTE(TEXT(CV7,"#,##0.00"),"-","△")&amp;"】"))</f>
        <v>【56.28】</v>
      </c>
      <c r="CW6" s="36">
        <f>IF(CW7="",NA(),CW7)</f>
        <v>80.67</v>
      </c>
      <c r="CX6" s="36">
        <f t="shared" ref="CX6:DF6" si="11">IF(CX7="",NA(),CX7)</f>
        <v>82.8</v>
      </c>
      <c r="CY6" s="36">
        <f t="shared" si="11"/>
        <v>77.290000000000006</v>
      </c>
      <c r="CZ6" s="36">
        <f t="shared" si="11"/>
        <v>79.05</v>
      </c>
      <c r="DA6" s="36">
        <f t="shared" si="11"/>
        <v>82.9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53619</v>
      </c>
      <c r="D7" s="38">
        <v>47</v>
      </c>
      <c r="E7" s="38">
        <v>1</v>
      </c>
      <c r="F7" s="38">
        <v>0</v>
      </c>
      <c r="G7" s="38">
        <v>0</v>
      </c>
      <c r="H7" s="38" t="s">
        <v>107</v>
      </c>
      <c r="I7" s="38" t="s">
        <v>108</v>
      </c>
      <c r="J7" s="38" t="s">
        <v>109</v>
      </c>
      <c r="K7" s="38" t="s">
        <v>110</v>
      </c>
      <c r="L7" s="38" t="s">
        <v>111</v>
      </c>
      <c r="M7" s="38"/>
      <c r="N7" s="39" t="s">
        <v>112</v>
      </c>
      <c r="O7" s="39" t="s">
        <v>113</v>
      </c>
      <c r="P7" s="39">
        <v>7.26</v>
      </c>
      <c r="Q7" s="39">
        <v>5400</v>
      </c>
      <c r="R7" s="39">
        <v>9776</v>
      </c>
      <c r="S7" s="39">
        <v>214.92</v>
      </c>
      <c r="T7" s="39">
        <v>45.49</v>
      </c>
      <c r="U7" s="39">
        <v>706</v>
      </c>
      <c r="V7" s="39">
        <v>0.52</v>
      </c>
      <c r="W7" s="39">
        <v>1357.69</v>
      </c>
      <c r="X7" s="39">
        <v>47.92</v>
      </c>
      <c r="Y7" s="39">
        <v>51.51</v>
      </c>
      <c r="Z7" s="39">
        <v>55.08</v>
      </c>
      <c r="AA7" s="39">
        <v>59.33</v>
      </c>
      <c r="AB7" s="39">
        <v>51.38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2882.51</v>
      </c>
      <c r="BF7" s="39">
        <v>2663.36</v>
      </c>
      <c r="BG7" s="39">
        <v>2729.11</v>
      </c>
      <c r="BH7" s="39">
        <v>2636.8</v>
      </c>
      <c r="BI7" s="39">
        <v>2850.93</v>
      </c>
      <c r="BJ7" s="39">
        <v>1496.15</v>
      </c>
      <c r="BK7" s="39">
        <v>1462.56</v>
      </c>
      <c r="BL7" s="39">
        <v>1486.62</v>
      </c>
      <c r="BM7" s="39">
        <v>1510.14</v>
      </c>
      <c r="BN7" s="39">
        <v>1595.62</v>
      </c>
      <c r="BO7" s="39">
        <v>1280.76</v>
      </c>
      <c r="BP7" s="39">
        <v>17.7</v>
      </c>
      <c r="BQ7" s="39">
        <v>18.75</v>
      </c>
      <c r="BR7" s="39">
        <v>28.63</v>
      </c>
      <c r="BS7" s="39">
        <v>28.95</v>
      </c>
      <c r="BT7" s="39">
        <v>23.93</v>
      </c>
      <c r="BU7" s="39">
        <v>33.01</v>
      </c>
      <c r="BV7" s="39">
        <v>32.39</v>
      </c>
      <c r="BW7" s="39">
        <v>24.39</v>
      </c>
      <c r="BX7" s="39">
        <v>22.67</v>
      </c>
      <c r="BY7" s="39">
        <v>37.92</v>
      </c>
      <c r="BZ7" s="39">
        <v>53.06</v>
      </c>
      <c r="CA7" s="39">
        <v>1520.43</v>
      </c>
      <c r="CB7" s="39">
        <v>1425.43</v>
      </c>
      <c r="CC7" s="39">
        <v>994.7</v>
      </c>
      <c r="CD7" s="39">
        <v>982.11</v>
      </c>
      <c r="CE7" s="39">
        <v>1162.29</v>
      </c>
      <c r="CF7" s="39">
        <v>523.08000000000004</v>
      </c>
      <c r="CG7" s="39">
        <v>530.83000000000004</v>
      </c>
      <c r="CH7" s="39">
        <v>734.18</v>
      </c>
      <c r="CI7" s="39">
        <v>789.62</v>
      </c>
      <c r="CJ7" s="39">
        <v>423.18</v>
      </c>
      <c r="CK7" s="39">
        <v>314.83</v>
      </c>
      <c r="CL7" s="39">
        <v>39.28</v>
      </c>
      <c r="CM7" s="39">
        <v>37.71</v>
      </c>
      <c r="CN7" s="39">
        <v>38.49</v>
      </c>
      <c r="CO7" s="39">
        <v>39.479999999999997</v>
      </c>
      <c r="CP7" s="39">
        <v>36.950000000000003</v>
      </c>
      <c r="CQ7" s="39">
        <v>51.11</v>
      </c>
      <c r="CR7" s="39">
        <v>50.49</v>
      </c>
      <c r="CS7" s="39">
        <v>48.36</v>
      </c>
      <c r="CT7" s="39">
        <v>48.7</v>
      </c>
      <c r="CU7" s="39">
        <v>46.9</v>
      </c>
      <c r="CV7" s="39">
        <v>56.28</v>
      </c>
      <c r="CW7" s="39">
        <v>80.67</v>
      </c>
      <c r="CX7" s="39">
        <v>82.8</v>
      </c>
      <c r="CY7" s="39">
        <v>77.290000000000006</v>
      </c>
      <c r="CZ7" s="39">
        <v>79.05</v>
      </c>
      <c r="DA7" s="39">
        <v>82.9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densan</cp:lastModifiedBy>
  <cp:lastPrinted>2018-01-30T07:11:34Z</cp:lastPrinted>
  <dcterms:created xsi:type="dcterms:W3CDTF">2017-12-25T01:41:28Z</dcterms:created>
  <dcterms:modified xsi:type="dcterms:W3CDTF">2018-01-30T07:53:21Z</dcterms:modified>
  <cp:category/>
</cp:coreProperties>
</file>