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id\Desktop\【下水道】200110経営比較分析表（平成３０年度決算）の分析等\提出\"/>
    </mc:Choice>
  </mc:AlternateContent>
  <xr:revisionPtr revIDLastSave="0" documentId="13_ncr:1_{7020680B-DE40-4674-B961-8AD01721DD5E}" xr6:coauthVersionLast="36" xr6:coauthVersionMax="36" xr10:uidLastSave="{00000000-0000-0000-0000-000000000000}"/>
  <workbookProtection workbookAlgorithmName="SHA-512" workbookHashValue="XVfKOgbxlLDItwehlmT1LJ1zHuveIhfapkqJQQGknq844nm89MqIFR4vejOKr4DRM3XIYzthQ5SjB2EaPK3yhw==" workbookSaltValue="2GDWSZ+Mr9EGKdxW7buBpw==" workbookSpinCount="100000" lockStructure="1"/>
  <bookViews>
    <workbookView xWindow="0" yWindow="0" windowWidth="20490" windowHeight="702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W10" i="4"/>
  <c r="AL8" i="4"/>
  <c r="P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<sst xmlns="http://schemas.openxmlformats.org/spreadsheetml/2006/main" count="233" uniqueCount="113">
  <si>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</si>
  <si>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</si>
  <si>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</si>
  <si>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</si>
  <si>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</si>
  <si>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</si>
  <si>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</si>
  <si>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</si>
  <si>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</si>
  <si>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</si>
  <si>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</si>
  <si>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</si>
  <si>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</si>
  <si>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</si>
  <si>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</si>
  <si>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</si>
  <si>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</si>
  <si>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</si>
  <si>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</si>
  <si>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</si>
  <si>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</si>
  <si>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</si>
  <si>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</si>
  <si>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</si>
  <si>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</si>
  <si>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</si>
  <si>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</si>
  <si>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</si>
  <si>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</si>
  <si>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</si>
  <si>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</si>
  <si>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</si>
  <si>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</si>
  <si>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</si>
  <si>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</si>
  <si>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</si>
  <si>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</si>
  <si>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</si>
  <si>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</si>
  <si>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</si>
  <si>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</si>
  <si>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</si>
  <si>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</si>
  <si>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</si>
  <si>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</si>
  <si>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</si>
  <si>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</si>
  <si>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</si>
  <si>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</si>
  <si>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</si>
  <si>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</si>
  <si>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</si>
  <si>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</si>
  <si>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</si>
  <si>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</si>
  <si>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</si>
  <si>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</si>
  <si>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</si>
  <si>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</si>
  <si>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</si>
  <si>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</si>
  <si>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</si>
  <si>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</si>
  <si>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</si>
  <si>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</si>
  <si>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</si>
  <si>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</si>
  <si>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</si>
  <si>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</si>
  <si>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</si>
  <si>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</si>
  <si>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</si>
  <si>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</si>
  <si>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</si>
  <si>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</si>
  <si>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</si>
  <si>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</si>
  <si>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</si>
  <si>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</si>
  <si>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</si>
  <si>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</si>
  <si>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</si>
  <si>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</si>
  <si>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</si>
  <si>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</si>
  <si>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</si>
  <si>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</si>
  <si>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</si>
  <si>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</si>
  <si>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</si>
  <si>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</si>
  <si>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</si>
  <si>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</si>
  <si>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</si>
  <si>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</si>
  <si>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</si>
  <si>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</si>
  <si>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</si>
  <si>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</si>
  <si>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</si>
  <si>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</si>
  <si>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</si>
  <si>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</si>
  <si>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</si>
  <si>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</si>
  <si>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</si>
  <si>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</si>
  <si>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</si>
  <si>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</si>
  <si>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</si>
  <si>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人口減少と高齢化による使用料収入の少なさと、事業費が割高なことから支払利息が大きくなっているため類似団体と比較して比率が低くなっています。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phoneticPr fontId="4"/>
  </si>
  <si>
    <t>　平成１４年から下水道の整備を進めています。
今後、更新に当たっては長寿命化などの検討を行い効率化に努める。</t>
    <phoneticPr fontId="4"/>
  </si>
  <si>
    <r>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３．下水道整備が平成２９年度で終了。それ以降は経営を圧迫している企業債償還金の額が減ると考えられます。
４．指定管理者制度や民間委託等の活用のほか、公共施設等運営権方式を含むＰＦＩ等の活用を積極的に検討します。　　　　　　　　　　　　　　　　　　　　　　　　</t>
    </r>
    <r>
      <rPr>
        <sz val="11"/>
        <color theme="0"/>
        <rFont val="ＭＳ ゴシック"/>
        <family val="3"/>
        <charset val="128"/>
      </rPr>
      <t>５．一般会計繰入金の取扱いを変更したことにより、①・⑤・⑥の数値が改善されています。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</si>
</sst>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84-4550-B8D6-269AB19562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c:ext xmlns:c16="http://schemas.microsoft.com/office/drawing/2014/chart" uri="{C3380CC4-5D6E-409C-BE32-E72D297353CC}">
              <c16:uniqueId val="{00000001-4F84-4550-B8D6-269AB19562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07-4B2C-B468-B594E09ED4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c:ext xmlns:c16="http://schemas.microsoft.com/office/drawing/2014/chart" uri="{C3380CC4-5D6E-409C-BE32-E72D297353CC}">
              <c16:uniqueId val="{00000001-0407-4B2C-B468-B594E09ED4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68.19</c:v>
                </c:pt>
                <c:pt idx="1">
                  <c:v>71.11</c:v>
                </c:pt>
                <c:pt idx="2">
                  <c:v>73.55</c:v>
                </c:pt>
                <c:pt idx="3">
                  <c:v>71.91</c:v>
                </c:pt>
                <c:pt idx="4">
                  <c:v>76.3</c:v>
                </c:pt>
              </c:numCache>
            </c:numRef>
          </c:val>
          <c:extLst>
            <c:ext xmlns:c16="http://schemas.microsoft.com/office/drawing/2014/chart" uri="{C3380CC4-5D6E-409C-BE32-E72D297353CC}">
              <c16:uniqueId val="{00000000-A15D-4E3F-80EB-2902F48047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c:ext xmlns:c16="http://schemas.microsoft.com/office/drawing/2014/chart" uri="{C3380CC4-5D6E-409C-BE32-E72D297353CC}">
              <c16:uniqueId val="{00000001-A15D-4E3F-80EB-2902F48047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25.05</c:v>
                </c:pt>
                <c:pt idx="1">
                  <c:v>24.02</c:v>
                </c:pt>
                <c:pt idx="2">
                  <c:v>24.84</c:v>
                </c:pt>
                <c:pt idx="3">
                  <c:v>76.3</c:v>
                </c:pt>
                <c:pt idx="4">
                  <c:v>77.510000000000005</c:v>
                </c:pt>
              </c:numCache>
            </c:numRef>
          </c:val>
          <c:extLst>
            <c:ext xmlns:c16="http://schemas.microsoft.com/office/drawing/2014/chart" uri="{C3380CC4-5D6E-409C-BE32-E72D297353CC}">
              <c16:uniqueId val="{00000000-5FAA-4994-B1CF-42B1ACE245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AA-4994-B1CF-42B1ACE245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7C-4DAF-AE65-CC48ED21E0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7C-4DAF-AE65-CC48ED21E0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4E-47DD-B0D4-AD60F58B66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4E-47DD-B0D4-AD60F58B66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51-46B3-A5E4-D7FE12BEE9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51-46B3-A5E4-D7FE12BEE9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0A-4C05-B3E7-39C46A2CBD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A-4C05-B3E7-39C46A2CBD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5008.3100000000004</c:v>
                </c:pt>
                <c:pt idx="1">
                  <c:v>5847.94</c:v>
                </c:pt>
                <c:pt idx="2">
                  <c:v>5505.78</c:v>
                </c:pt>
                <c:pt idx="3">
                  <c:v>2631.46</c:v>
                </c:pt>
                <c:pt idx="4">
                  <c:v>2534.56</c:v>
                </c:pt>
              </c:numCache>
            </c:numRef>
          </c:val>
          <c:extLst>
            <c:ext xmlns:c16="http://schemas.microsoft.com/office/drawing/2014/chart" uri="{C3380CC4-5D6E-409C-BE32-E72D297353CC}">
              <c16:uniqueId val="{00000000-8065-4D87-9320-FC2F2DEB25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c:ext xmlns:c16="http://schemas.microsoft.com/office/drawing/2014/chart" uri="{C3380CC4-5D6E-409C-BE32-E72D297353CC}">
              <c16:uniqueId val="{00000001-8065-4D87-9320-FC2F2DEB25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22.04</c:v>
                </c:pt>
                <c:pt idx="1">
                  <c:v>22.61</c:v>
                </c:pt>
                <c:pt idx="2">
                  <c:v>23.32</c:v>
                </c:pt>
                <c:pt idx="3">
                  <c:v>79.069999999999993</c:v>
                </c:pt>
                <c:pt idx="4">
                  <c:v>79.97</c:v>
                </c:pt>
              </c:numCache>
            </c:numRef>
          </c:val>
          <c:extLst>
            <c:ext xmlns:c16="http://schemas.microsoft.com/office/drawing/2014/chart" uri="{C3380CC4-5D6E-409C-BE32-E72D297353CC}">
              <c16:uniqueId val="{00000000-9125-46C5-8B55-F29753AEC4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c:ext xmlns:c16="http://schemas.microsoft.com/office/drawing/2014/chart" uri="{C3380CC4-5D6E-409C-BE32-E72D297353CC}">
              <c16:uniqueId val="{00000001-9125-46C5-8B55-F29753AEC4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589.33000000000004</c:v>
                </c:pt>
                <c:pt idx="1">
                  <c:v>568.98</c:v>
                </c:pt>
                <c:pt idx="2">
                  <c:v>561.11</c:v>
                </c:pt>
                <c:pt idx="3">
                  <c:v>166.54</c:v>
                </c:pt>
                <c:pt idx="4">
                  <c:v>165.08</c:v>
                </c:pt>
              </c:numCache>
            </c:numRef>
          </c:val>
          <c:extLst>
            <c:ext xmlns:c16="http://schemas.microsoft.com/office/drawing/2014/chart" uri="{C3380CC4-5D6E-409C-BE32-E72D297353CC}">
              <c16:uniqueId val="{00000000-842F-45B2-B75E-71DBD7CECE8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c:ext xmlns:c16="http://schemas.microsoft.com/office/drawing/2014/chart" uri="{C3380CC4-5D6E-409C-BE32-E72D297353CC}">
              <c16:uniqueId val="{00000001-842F-45B2-B75E-71DBD7CECE8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五城目町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9296</v>
      </c>
      <c r="AM8" s="50"/>
      <c r="AN8" s="50"/>
      <c r="AO8" s="50"/>
      <c r="AP8" s="50"/>
      <c r="AQ8" s="50"/>
      <c r="AR8" s="50"/>
      <c r="AS8" s="50"/>
      <c r="AT8" s="45">
        <f>データ!T6</f>
        <v>214.92</v>
      </c>
      <c r="AU8" s="45"/>
      <c r="AV8" s="45"/>
      <c r="AW8" s="45"/>
      <c r="AX8" s="45"/>
      <c r="AY8" s="45"/>
      <c r="AZ8" s="45"/>
      <c r="BA8" s="45"/>
      <c r="BB8" s="45">
        <f>データ!U6</f>
        <v>43.25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11.34</v>
      </c>
      <c r="Q10" s="45"/>
      <c r="R10" s="45"/>
      <c r="S10" s="45"/>
      <c r="T10" s="45"/>
      <c r="U10" s="45"/>
      <c r="V10" s="45"/>
      <c r="W10" s="45">
        <f>データ!Q6</f>
        <v>88.52</v>
      </c>
      <c r="X10" s="45"/>
      <c r="Y10" s="45"/>
      <c r="Z10" s="45"/>
      <c r="AA10" s="45"/>
      <c r="AB10" s="45"/>
      <c r="AC10" s="45"/>
      <c r="AD10" s="50">
        <f>データ!R6</f>
        <v>2376</v>
      </c>
      <c r="AE10" s="50"/>
      <c r="AF10" s="50"/>
      <c r="AG10" s="50"/>
      <c r="AH10" s="50"/>
      <c r="AI10" s="50"/>
      <c r="AJ10" s="50"/>
      <c r="AK10" s="2"/>
      <c r="AL10" s="50">
        <f>データ!V6</f>
        <v>1042</v>
      </c>
      <c r="AM10" s="50"/>
      <c r="AN10" s="50"/>
      <c r="AO10" s="50"/>
      <c r="AP10" s="50"/>
      <c r="AQ10" s="50"/>
      <c r="AR10" s="50"/>
      <c r="AS10" s="50"/>
      <c r="AT10" s="45">
        <f>データ!W6</f>
        <v>0.57999999999999996</v>
      </c>
      <c r="AU10" s="45"/>
      <c r="AV10" s="45"/>
      <c r="AW10" s="45"/>
      <c r="AX10" s="45"/>
      <c r="AY10" s="45"/>
      <c r="AZ10" s="45"/>
      <c r="BA10" s="45"/>
      <c r="BB10" s="45">
        <f>データ!X6</f>
        <v>1796.55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uc9KBne3dU68rOf4ALLPDLNAhZgQ7whQd9VgtiGgrHFZmmX9znejXDELbsQP9tmNjgu8aHxLusfE4LhIEX1hDA==" saltValue="a8Id8f847Z8YMnAFp08h8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53619</v>
      </c>
      <c r="D6" s="33">
        <f t="shared" si="3"/>
        <v>47</v>
      </c>
      <c r="E6" s="33">
        <f t="shared" si="3"/>
        <v>17</v>
      </c>
      <c r="F6" s="33">
        <f t="shared" si="3"/>
        <v>4</v>
      </c>
      <c r="G6" s="33">
        <f t="shared" si="3"/>
        <v>0</v>
      </c>
      <c r="H6" s="33" t="str">
        <f t="shared" si="3"/>
        <v>秋田県　五城目町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11.34</v>
      </c>
      <c r="Q6" s="34">
        <f t="shared" si="3"/>
        <v>88.52</v>
      </c>
      <c r="R6" s="34">
        <f t="shared" si="3"/>
        <v>2376</v>
      </c>
      <c r="S6" s="34">
        <f t="shared" si="3"/>
        <v>9296</v>
      </c>
      <c r="T6" s="34">
        <f t="shared" si="3"/>
        <v>214.92</v>
      </c>
      <c r="U6" s="34">
        <f t="shared" si="3"/>
        <v>43.25</v>
      </c>
      <c r="V6" s="34">
        <f t="shared" si="3"/>
        <v>1042</v>
      </c>
      <c r="W6" s="34">
        <f t="shared" si="3"/>
        <v>0.57999999999999996</v>
      </c>
      <c r="X6" s="34">
        <f t="shared" si="3"/>
        <v>1796.55</v>
      </c>
      <c r="Y6" s="35">
        <f>IF(Y7="",NA(),Y7)</f>
        <v>25.05</v>
      </c>
      <c r="Z6" s="35">
        <f t="shared" ref="Z6:AH6" si="4">IF(Z7="",NA(),Z7)</f>
        <v>24.02</v>
      </c>
      <c r="AA6" s="35">
        <f t="shared" si="4"/>
        <v>24.84</v>
      </c>
      <c r="AB6" s="35">
        <f t="shared" si="4"/>
        <v>76.3</v>
      </c>
      <c r="AC6" s="35">
        <f t="shared" si="4"/>
        <v>77.510000000000005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5008.3100000000004</v>
      </c>
      <c r="BG6" s="35">
        <f t="shared" ref="BG6:BO6" si="7">IF(BG7="",NA(),BG7)</f>
        <v>5847.94</v>
      </c>
      <c r="BH6" s="35">
        <f t="shared" si="7"/>
        <v>5505.78</v>
      </c>
      <c r="BI6" s="35">
        <f t="shared" si="7"/>
        <v>2631.46</v>
      </c>
      <c r="BJ6" s="35">
        <f t="shared" si="7"/>
        <v>2534.56</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22.04</v>
      </c>
      <c r="BR6" s="35">
        <f t="shared" ref="BR6:BZ6" si="8">IF(BR7="",NA(),BR7)</f>
        <v>22.61</v>
      </c>
      <c r="BS6" s="35">
        <f t="shared" si="8"/>
        <v>23.32</v>
      </c>
      <c r="BT6" s="35">
        <f t="shared" si="8"/>
        <v>79.069999999999993</v>
      </c>
      <c r="BU6" s="35">
        <f t="shared" si="8"/>
        <v>79.97</v>
      </c>
      <c r="BV6" s="35">
        <f t="shared" si="8"/>
        <v>50.54</v>
      </c>
      <c r="BW6" s="35">
        <f t="shared" si="8"/>
        <v>49.22</v>
      </c>
      <c r="BX6" s="35">
        <f t="shared" si="8"/>
        <v>53.7</v>
      </c>
      <c r="BY6" s="35">
        <f t="shared" si="8"/>
        <v>61.54</v>
      </c>
      <c r="BZ6" s="35">
        <f t="shared" si="8"/>
        <v>72.260000000000005</v>
      </c>
      <c r="CA6" s="34" t="str">
        <f>IF(CA7="","",IF(CA7="-","【-】","【"&amp;SUBSTITUTE(TEXT(CA7,"#,##0.00"),"-","△")&amp;"】"))</f>
        <v>【74.48】</v>
      </c>
      <c r="CB6" s="35">
        <f>IF(CB7="",NA(),CB7)</f>
        <v>589.33000000000004</v>
      </c>
      <c r="CC6" s="35">
        <f t="shared" ref="CC6:CK6" si="9">IF(CC7="",NA(),CC7)</f>
        <v>568.98</v>
      </c>
      <c r="CD6" s="35">
        <f t="shared" si="9"/>
        <v>561.11</v>
      </c>
      <c r="CE6" s="35">
        <f t="shared" si="9"/>
        <v>166.54</v>
      </c>
      <c r="CF6" s="35">
        <f t="shared" si="9"/>
        <v>165.08</v>
      </c>
      <c r="CG6" s="35">
        <f t="shared" si="9"/>
        <v>320.36</v>
      </c>
      <c r="CH6" s="35">
        <f t="shared" si="9"/>
        <v>332.02</v>
      </c>
      <c r="CI6" s="35">
        <f t="shared" si="9"/>
        <v>300.35000000000002</v>
      </c>
      <c r="CJ6" s="35">
        <f t="shared" si="9"/>
        <v>267.86</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42.56</v>
      </c>
      <c r="CW6" s="34" t="str">
        <f>IF(CW7="","",IF(CW7="-","【-】","【"&amp;SUBSTITUTE(TEXT(CW7,"#,##0.00"),"-","△")&amp;"】"))</f>
        <v>【42.82】</v>
      </c>
      <c r="CX6" s="35">
        <f>IF(CX7="",NA(),CX7)</f>
        <v>68.19</v>
      </c>
      <c r="CY6" s="35">
        <f t="shared" ref="CY6:DG6" si="11">IF(CY7="",NA(),CY7)</f>
        <v>71.11</v>
      </c>
      <c r="CZ6" s="35">
        <f t="shared" si="11"/>
        <v>73.55</v>
      </c>
      <c r="DA6" s="35">
        <f t="shared" si="11"/>
        <v>71.91</v>
      </c>
      <c r="DB6" s="35">
        <f t="shared" si="11"/>
        <v>76.3</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15">
      <c r="A7" s="28"/>
      <c r="B7" s="37">
        <v>2018</v>
      </c>
      <c r="C7" s="37">
        <v>53619</v>
      </c>
      <c r="D7" s="37">
        <v>47</v>
      </c>
      <c r="E7" s="37">
        <v>17</v>
      </c>
      <c r="F7" s="37">
        <v>4</v>
      </c>
      <c r="G7" s="37">
        <v>0</v>
      </c>
      <c r="H7" s="37" t="s">
        <v>97</v>
      </c>
      <c r="I7" s="37" t="s">
        <v>98</v>
      </c>
      <c r="J7" s="37" t="s">
        <v>99</v>
      </c>
      <c r="K7" s="37" t="s">
        <v>100</v>
      </c>
      <c r="L7" s="37" t="s">
        <v>101</v>
      </c>
      <c r="M7" s="37" t="s">
        <v>102</v>
      </c>
      <c r="N7" s="38" t="s">
        <v>103</v>
      </c>
      <c r="O7" s="38" t="s">
        <v>104</v>
      </c>
      <c r="P7" s="38">
        <v>11.34</v>
      </c>
      <c r="Q7" s="38">
        <v>88.52</v>
      </c>
      <c r="R7" s="38">
        <v>2376</v>
      </c>
      <c r="S7" s="38">
        <v>9296</v>
      </c>
      <c r="T7" s="38">
        <v>214.92</v>
      </c>
      <c r="U7" s="38">
        <v>43.25</v>
      </c>
      <c r="V7" s="38">
        <v>1042</v>
      </c>
      <c r="W7" s="38">
        <v>0.57999999999999996</v>
      </c>
      <c r="X7" s="38">
        <v>1796.55</v>
      </c>
      <c r="Y7" s="38">
        <v>25.05</v>
      </c>
      <c r="Z7" s="38">
        <v>24.02</v>
      </c>
      <c r="AA7" s="38">
        <v>24.84</v>
      </c>
      <c r="AB7" s="38">
        <v>76.3</v>
      </c>
      <c r="AC7" s="38">
        <v>77.510000000000005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5008.3100000000004</v>
      </c>
      <c r="BG7" s="38">
        <v>5847.94</v>
      </c>
      <c r="BH7" s="38">
        <v>5505.78</v>
      </c>
      <c r="BI7" s="38">
        <v>2631.46</v>
      </c>
      <c r="BJ7" s="38">
        <v>2534.56</v>
      </c>
      <c r="BK7" s="38">
        <v>1671.86</v>
      </c>
      <c r="BL7" s="38">
        <v>1673.47</v>
      </c>
      <c r="BM7" s="38">
        <v>1592.72</v>
      </c>
      <c r="BN7" s="38">
        <v>1223.96</v>
      </c>
      <c r="BO7" s="38">
        <v>1194.1500000000001</v>
      </c>
      <c r="BP7" s="38">
        <v>1209.4000000000001</v>
      </c>
      <c r="BQ7" s="38">
        <v>22.04</v>
      </c>
      <c r="BR7" s="38">
        <v>22.61</v>
      </c>
      <c r="BS7" s="38">
        <v>23.32</v>
      </c>
      <c r="BT7" s="38">
        <v>79.069999999999993</v>
      </c>
      <c r="BU7" s="38">
        <v>79.97</v>
      </c>
      <c r="BV7" s="38">
        <v>50.54</v>
      </c>
      <c r="BW7" s="38">
        <v>49.22</v>
      </c>
      <c r="BX7" s="38">
        <v>53.7</v>
      </c>
      <c r="BY7" s="38">
        <v>61.54</v>
      </c>
      <c r="BZ7" s="38">
        <v>72.260000000000005</v>
      </c>
      <c r="CA7" s="38">
        <v>74.48</v>
      </c>
      <c r="CB7" s="38">
        <v>589.33000000000004</v>
      </c>
      <c r="CC7" s="38">
        <v>568.98</v>
      </c>
      <c r="CD7" s="38">
        <v>561.11</v>
      </c>
      <c r="CE7" s="38">
        <v>166.54</v>
      </c>
      <c r="CF7" s="38">
        <v>165.08</v>
      </c>
      <c r="CG7" s="38">
        <v>320.36</v>
      </c>
      <c r="CH7" s="38">
        <v>332.02</v>
      </c>
      <c r="CI7" s="38">
        <v>300.35000000000002</v>
      </c>
      <c r="CJ7" s="38">
        <v>267.86</v>
      </c>
      <c r="CK7" s="38">
        <v>230.02</v>
      </c>
      <c r="CL7" s="38">
        <v>219.46</v>
      </c>
      <c r="CM7" s="38" t="s">
        <v>103</v>
      </c>
      <c r="CN7" s="38" t="s">
        <v>103</v>
      </c>
      <c r="CO7" s="38" t="s">
        <v>103</v>
      </c>
      <c r="CP7" s="38" t="s">
        <v>103</v>
      </c>
      <c r="CQ7" s="38" t="s">
        <v>103</v>
      </c>
      <c r="CR7" s="38">
        <v>34.74</v>
      </c>
      <c r="CS7" s="38">
        <v>36.65</v>
      </c>
      <c r="CT7" s="38">
        <v>37.72</v>
      </c>
      <c r="CU7" s="38">
        <v>37.08</v>
      </c>
      <c r="CV7" s="38">
        <v>42.56</v>
      </c>
      <c r="CW7" s="38">
        <v>42.82</v>
      </c>
      <c r="CX7" s="38">
        <v>68.19</v>
      </c>
      <c r="CY7" s="38">
        <v>71.11</v>
      </c>
      <c r="CZ7" s="38">
        <v>73.55</v>
      </c>
      <c r="DA7" s="38">
        <v>71.91</v>
      </c>
      <c r="DB7" s="38">
        <v>76.3</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2019-12-05T05:10:29Z</dcterms:created>
  <dcterms:modified xsi:type="dcterms:W3CDTF">2020-01-16T06:00:23Z</dcterms:modified>
  <cp:category/>
</cp:coreProperties>
</file>