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id\Desktop\【下水道】220106【市町村課】公営企業における経営比較分析表の作成\提出\"/>
    </mc:Choice>
  </mc:AlternateContent>
  <xr:revisionPtr revIDLastSave="0" documentId="13_ncr:1_{8AAB80E1-98ED-4F91-9C78-F863BF555F9D}" xr6:coauthVersionLast="36" xr6:coauthVersionMax="36" xr10:uidLastSave="{00000000-0000-0000-0000-000000000000}"/>
  <workbookProtection workbookAlgorithmName="SHA-512" workbookHashValue="v+GUq4zWqVfa2YxfM7w+qEwT3d8j6ZM5B5qH9gxllQuffvQPZIx436e5MbFRM5VxNbUKQ6vLGxDsr2zDks7Ebg==" workbookSaltValue="7Fs3zRvu9jOjLm1Izu/TLA==" workbookSpinCount="100000" lockStructure="1"/>
  <bookViews>
    <workbookView xWindow="0" yWindow="0" windowWidth="20490" windowHeight="72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<sst xmlns="http://schemas.openxmlformats.org/spreadsheetml/2006/main" count="241" uniqueCount="120">
  <si>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</si>
  <si>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</si>
  <si>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</si>
  <si>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</si>
  <si>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</si>
  <si>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</si>
  <si>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</si>
  <si>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</si>
  <si>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</si>
  <si>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</si>
  <si>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</si>
  <si>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</si>
  <si>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</si>
  <si>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</si>
  <si>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</si>
  <si>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</si>
  <si>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</si>
  <si>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</si>
  <si>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</si>
  <si>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</si>
  <si>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</si>
  <si>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</si>
  <si>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</si>
  <si>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</si>
  <si>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</si>
  <si>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</si>
  <si>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</si>
  <si>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</si>
  <si>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</si>
  <si>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</si>
  <si>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</si>
  <si>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</si>
  <si>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</si>
  <si>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</si>
  <si>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</si>
  <si>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</si>
  <si>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</si>
  <si>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</si>
  <si>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</si>
  <si>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</si>
  <si>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</si>
  <si>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</si>
  <si>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</si>
  <si>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</si>
  <si>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</si>
  <si>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</si>
  <si>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</si>
  <si>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</si>
  <si>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</si>
  <si>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</si>
  <si>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</si>
  <si>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</si>
  <si>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</si>
  <si>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</si>
  <si>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</si>
  <si>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</si>
  <si>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</si>
  <si>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</si>
  <si>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</si>
  <si>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</si>
  <si>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</si>
  <si>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</si>
  <si>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</si>
  <si>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</si>
  <si>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</si>
  <si>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</si>
  <si>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</si>
  <si>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</si>
  <si>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</si>
  <si>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</si>
  <si>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</si>
  <si>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</si>
  <si>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</si>
  <si>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</si>
  <si>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</si>
  <si>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</si>
  <si>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</si>
  <si>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</si>
  <si>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</si>
  <si>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</si>
  <si>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</si>
  <si>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</si>
  <si>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</si>
  <si>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</si>
  <si>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</si>
  <si>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</si>
  <si>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</si>
  <si>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</si>
  <si>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</si>
  <si>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</si>
  <si>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</si>
  <si>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</si>
  <si>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</si>
  <si>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</si>
  <si>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</si>
  <si>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</si>
  <si>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</si>
  <si>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</si>
  <si>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</si>
  <si>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</si>
  <si>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</si>
  <si>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</si>
  <si>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</si>
  <si>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</si>
  <si>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</si>
  <si>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</si>
  <si>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</si>
  <si>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</si>
  <si>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</si>
  <si>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</si>
  <si>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</si>
  <si>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</si>
  <si>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</si>
  <si>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</si>
  <si>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</si>
  <si>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</si>
  <si>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</si>
  <si>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人口減少と高齢化による使用料収入の少なさと、事業費が割高なことから経費に占める支払利息の割合が大きくなっています。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rPh sb="230" eb="232">
      <t>ケイヒ</t>
    </rPh>
    <rPh sb="233" eb="234">
      <t>シ</t>
    </rPh>
    <rPh sb="241" eb="243">
      <t>ワリアイ</t>
    </rPh>
    <phoneticPr fontId="4"/>
  </si>
  <si>
    <t>　平成元年度から下水道の整備を進めています。
今後、更新に当たっては長寿命化などの検討を行い効率化に努める。</t>
    <rPh sb="5" eb="6">
      <t>ド</t>
    </rPh>
    <phoneticPr fontId="4"/>
  </si>
  <si>
    <r>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３．下水道整備が平成２９年度で終了。それ以降は経営を圧迫している企業債償還金の額が減ると考えられます。
４．指定管理者制度や民間委託等の活用のほか、公共施設等運営権方式を含むＰＦＩ等の活用を積極的に検討します。　　　　　　　　　　　　　　　　　　　　　　　</t>
    </r>
    <r>
      <rPr>
        <sz val="11"/>
        <rFont val="ＭＳ ゴシック"/>
        <family val="3"/>
        <charset val="128"/>
      </rPr>
      <t>　５．平成２９年度から一般会計繰入金の取扱いを変更したことにより、①・⑤・⑥の数値が改善されています。</t>
    </r>
    <rPh sb="121" eb="122">
      <t>ド</t>
    </rPh>
    <rPh sb="239" eb="241">
      <t>ヘイセイ</t>
    </rPh>
    <rPh sb="243" eb="245">
      <t>ネンド</t>
    </rPh>
    <rPh sb="247" eb="249">
      <t>イッパン</t>
    </rPh>
    <rPh sb="249" eb="251">
      <t>カイケイ</t>
    </rPh>
    <rPh sb="251" eb="253">
      <t>クリイレ</t>
    </rPh>
    <rPh sb="253" eb="254">
      <t>キン</t>
    </rPh>
    <rPh sb="255" eb="257">
      <t>トリアツカ</t>
    </rPh>
    <rPh sb="259" eb="261">
      <t>ヘンコウ</t>
    </rPh>
    <rPh sb="275" eb="27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</si>
</sst>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7D-4E97-8C22-B5587C4FBF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3E7D-4E97-8C22-B5587C4FBF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55-455C-AB3E-A1939E21E3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4A55-455C-AB3E-A1939E21E3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78.22</c:v>
                </c:pt>
                <c:pt idx="1">
                  <c:v>79.31</c:v>
                </c:pt>
                <c:pt idx="2">
                  <c:v>80.28</c:v>
                </c:pt>
                <c:pt idx="3">
                  <c:v>80.84</c:v>
                </c:pt>
                <c:pt idx="4">
                  <c:v>81.37</c:v>
                </c:pt>
              </c:numCache>
            </c:numRef>
          </c:val>
          <c:extLst>
            <c:ext xmlns:c16="http://schemas.microsoft.com/office/drawing/2014/chart" uri="{C3380CC4-5D6E-409C-BE32-E72D297353CC}">
              <c16:uniqueId val="{00000000-1174-4FC6-80B0-8B7A776042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1174-4FC6-80B0-8B7A776042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25.74</c:v>
                </c:pt>
                <c:pt idx="1">
                  <c:v>76.739999999999995</c:v>
                </c:pt>
                <c:pt idx="2">
                  <c:v>72.83</c:v>
                </c:pt>
                <c:pt idx="3">
                  <c:v>70.489999999999995</c:v>
                </c:pt>
                <c:pt idx="4">
                  <c:v>67.23</c:v>
                </c:pt>
              </c:numCache>
            </c:numRef>
          </c:val>
          <c:extLst>
            <c:ext xmlns:c16="http://schemas.microsoft.com/office/drawing/2014/chart" uri="{C3380CC4-5D6E-409C-BE32-E72D297353CC}">
              <c16:uniqueId val="{00000000-B7D6-4974-B67D-E96636BAEE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6-4974-B67D-E96636BAEE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15-4308-9691-8B9388019F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15-4308-9691-8B9388019F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AA-47F6-B6CA-808C0ADAFD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AA-47F6-B6CA-808C0ADAFD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16-4ED4-A968-1E9E132D0F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16-4ED4-A968-1E9E132D0F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81-4735-9EA2-75D5E7B7FD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81-4735-9EA2-75D5E7B7FD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3430.93</c:v>
                </c:pt>
                <c:pt idx="1">
                  <c:v>3276.32</c:v>
                </c:pt>
                <c:pt idx="2">
                  <c:v>3177.4</c:v>
                </c:pt>
                <c:pt idx="3">
                  <c:v>3027.51</c:v>
                </c:pt>
                <c:pt idx="4">
                  <c:v>1582.1</c:v>
                </c:pt>
              </c:numCache>
            </c:numRef>
          </c:val>
          <c:extLst>
            <c:ext xmlns:c16="http://schemas.microsoft.com/office/drawing/2014/chart" uri="{C3380CC4-5D6E-409C-BE32-E72D297353CC}">
              <c16:uniqueId val="{00000000-16DE-4DFA-A0A3-DF1884739C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16DE-4DFA-A0A3-DF1884739C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27.67</c:v>
                </c:pt>
                <c:pt idx="1">
                  <c:v>87.79</c:v>
                </c:pt>
                <c:pt idx="2">
                  <c:v>82.23</c:v>
                </c:pt>
                <c:pt idx="3">
                  <c:v>79.58</c:v>
                </c:pt>
                <c:pt idx="4">
                  <c:v>64.63</c:v>
                </c:pt>
              </c:numCache>
            </c:numRef>
          </c:val>
          <c:extLst>
            <c:ext xmlns:c16="http://schemas.microsoft.com/office/drawing/2014/chart" uri="{C3380CC4-5D6E-409C-BE32-E72D297353CC}">
              <c16:uniqueId val="{00000000-AC15-4BA5-9879-B9FE2B72A0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AC15-4BA5-9879-B9FE2B72A0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472.7</c:v>
                </c:pt>
                <c:pt idx="1">
                  <c:v>150</c:v>
                </c:pt>
                <c:pt idx="2">
                  <c:v>160.54</c:v>
                </c:pt>
                <c:pt idx="3">
                  <c:v>167.54</c:v>
                </c:pt>
                <c:pt idx="4">
                  <c:v>189.52</c:v>
                </c:pt>
              </c:numCache>
            </c:numRef>
          </c:val>
          <c:extLst>
            <c:ext xmlns:c16="http://schemas.microsoft.com/office/drawing/2014/chart" uri="{C3380CC4-5D6E-409C-BE32-E72D297353CC}">
              <c16:uniqueId val="{00000000-64F7-4DB7-B131-25802EF609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64F7-4DB7-B131-25802EF609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五城目町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8799</v>
      </c>
      <c r="AM8" s="69"/>
      <c r="AN8" s="69"/>
      <c r="AO8" s="69"/>
      <c r="AP8" s="69"/>
      <c r="AQ8" s="69"/>
      <c r="AR8" s="69"/>
      <c r="AS8" s="69"/>
      <c r="AT8" s="68">
        <f>データ!T6</f>
        <v>214.92</v>
      </c>
      <c r="AU8" s="68"/>
      <c r="AV8" s="68"/>
      <c r="AW8" s="68"/>
      <c r="AX8" s="68"/>
      <c r="AY8" s="68"/>
      <c r="AZ8" s="68"/>
      <c r="BA8" s="68"/>
      <c r="BB8" s="68">
        <f>データ!U6</f>
        <v>40.94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66.36</v>
      </c>
      <c r="Q10" s="68"/>
      <c r="R10" s="68"/>
      <c r="S10" s="68"/>
      <c r="T10" s="68"/>
      <c r="U10" s="68"/>
      <c r="V10" s="68"/>
      <c r="W10" s="68">
        <f>データ!Q6</f>
        <v>90.93</v>
      </c>
      <c r="X10" s="68"/>
      <c r="Y10" s="68"/>
      <c r="Z10" s="68"/>
      <c r="AA10" s="68"/>
      <c r="AB10" s="68"/>
      <c r="AC10" s="68"/>
      <c r="AD10" s="69">
        <f>データ!R6</f>
        <v>2420</v>
      </c>
      <c r="AE10" s="69"/>
      <c r="AF10" s="69"/>
      <c r="AG10" s="69"/>
      <c r="AH10" s="69"/>
      <c r="AI10" s="69"/>
      <c r="AJ10" s="69"/>
      <c r="AK10" s="2"/>
      <c r="AL10" s="69">
        <f>データ!V6</f>
        <v>5803</v>
      </c>
      <c r="AM10" s="69"/>
      <c r="AN10" s="69"/>
      <c r="AO10" s="69"/>
      <c r="AP10" s="69"/>
      <c r="AQ10" s="69"/>
      <c r="AR10" s="69"/>
      <c r="AS10" s="69"/>
      <c r="AT10" s="68">
        <f>データ!W6</f>
        <v>3.34</v>
      </c>
      <c r="AU10" s="68"/>
      <c r="AV10" s="68"/>
      <c r="AW10" s="68"/>
      <c r="AX10" s="68"/>
      <c r="AY10" s="68"/>
      <c r="AZ10" s="68"/>
      <c r="BA10" s="68"/>
      <c r="BB10" s="68">
        <f>データ!X6</f>
        <v>1737.43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3+0wIIfNJWsX6en/hLJuIRyVFtPrzLDa6BI/jPj0pPBWHe1Q+ywevtparalfgKdoFoBTr2+I4cv2blv9SJYrQQ==" saltValue="Ry8XSivULEbK1FRpcNG9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53619</v>
      </c>
      <c r="D6" s="33">
        <f t="shared" si="3"/>
        <v>47</v>
      </c>
      <c r="E6" s="33">
        <f t="shared" si="3"/>
        <v>17</v>
      </c>
      <c r="F6" s="33">
        <f t="shared" si="3"/>
        <v>1</v>
      </c>
      <c r="G6" s="33">
        <f t="shared" si="3"/>
        <v>0</v>
      </c>
      <c r="H6" s="33" t="str">
        <f t="shared" si="3"/>
        <v>秋田県　五城目町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66.36</v>
      </c>
      <c r="Q6" s="34">
        <f t="shared" si="3"/>
        <v>90.93</v>
      </c>
      <c r="R6" s="34">
        <f t="shared" si="3"/>
        <v>2420</v>
      </c>
      <c r="S6" s="34">
        <f t="shared" si="3"/>
        <v>8799</v>
      </c>
      <c r="T6" s="34">
        <f t="shared" si="3"/>
        <v>214.92</v>
      </c>
      <c r="U6" s="34">
        <f t="shared" si="3"/>
        <v>40.94</v>
      </c>
      <c r="V6" s="34">
        <f t="shared" si="3"/>
        <v>5803</v>
      </c>
      <c r="W6" s="34">
        <f t="shared" si="3"/>
        <v>3.34</v>
      </c>
      <c r="X6" s="34">
        <f t="shared" si="3"/>
        <v>1737.43</v>
      </c>
      <c r="Y6" s="35">
        <f>IF(Y7="",NA(),Y7)</f>
        <v>25.74</v>
      </c>
      <c r="Z6" s="35">
        <f t="shared" ref="Z6:AH6" si="4">IF(Z7="",NA(),Z7)</f>
        <v>76.739999999999995</v>
      </c>
      <c r="AA6" s="35">
        <f t="shared" si="4"/>
        <v>72.83</v>
      </c>
      <c r="AB6" s="35">
        <f t="shared" si="4"/>
        <v>70.489999999999995</v>
      </c>
      <c r="AC6" s="35">
        <f t="shared" si="4"/>
        <v>67.23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3430.93</v>
      </c>
      <c r="BG6" s="35">
        <f t="shared" ref="BG6:BO6" si="7">IF(BG7="",NA(),BG7)</f>
        <v>3276.32</v>
      </c>
      <c r="BH6" s="35">
        <f t="shared" si="7"/>
        <v>3177.4</v>
      </c>
      <c r="BI6" s="35">
        <f t="shared" si="7"/>
        <v>3027.51</v>
      </c>
      <c r="BJ6" s="35">
        <f t="shared" si="7"/>
        <v>1582.1</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27.67</v>
      </c>
      <c r="BR6" s="35">
        <f t="shared" ref="BR6:BZ6" si="8">IF(BR7="",NA(),BR7)</f>
        <v>87.79</v>
      </c>
      <c r="BS6" s="35">
        <f t="shared" si="8"/>
        <v>82.23</v>
      </c>
      <c r="BT6" s="35">
        <f t="shared" si="8"/>
        <v>79.58</v>
      </c>
      <c r="BU6" s="35">
        <f t="shared" si="8"/>
        <v>64.63</v>
      </c>
      <c r="BV6" s="35">
        <f t="shared" si="8"/>
        <v>74.040000000000006</v>
      </c>
      <c r="BW6" s="35">
        <f t="shared" si="8"/>
        <v>80.58</v>
      </c>
      <c r="BX6" s="35">
        <f t="shared" si="8"/>
        <v>78.92</v>
      </c>
      <c r="BY6" s="35">
        <f t="shared" si="8"/>
        <v>74.17</v>
      </c>
      <c r="BZ6" s="35">
        <f t="shared" si="8"/>
        <v>79.77</v>
      </c>
      <c r="CA6" s="34" t="str">
        <f>IF(CA7="","",IF(CA7="-","【-】","【"&amp;SUBSTITUTE(TEXT(CA7,"#,##0.00"),"-","△")&amp;"】"))</f>
        <v>【98.96】</v>
      </c>
      <c r="CB6" s="35">
        <f>IF(CB7="",NA(),CB7)</f>
        <v>472.7</v>
      </c>
      <c r="CC6" s="35">
        <f t="shared" ref="CC6:CK6" si="9">IF(CC7="",NA(),CC7)</f>
        <v>150</v>
      </c>
      <c r="CD6" s="35">
        <f t="shared" si="9"/>
        <v>160.54</v>
      </c>
      <c r="CE6" s="35">
        <f t="shared" si="9"/>
        <v>167.54</v>
      </c>
      <c r="CF6" s="35">
        <f t="shared" si="9"/>
        <v>189.52</v>
      </c>
      <c r="CG6" s="35">
        <f t="shared" si="9"/>
        <v>235.61</v>
      </c>
      <c r="CH6" s="35">
        <f t="shared" si="9"/>
        <v>216.21</v>
      </c>
      <c r="CI6" s="35">
        <f t="shared" si="9"/>
        <v>220.31</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49.25</v>
      </c>
      <c r="CS6" s="35">
        <f t="shared" si="10"/>
        <v>50.24</v>
      </c>
      <c r="CT6" s="35">
        <f t="shared" si="10"/>
        <v>49.68</v>
      </c>
      <c r="CU6" s="35">
        <f t="shared" si="10"/>
        <v>49.27</v>
      </c>
      <c r="CV6" s="35">
        <f t="shared" si="10"/>
        <v>49.47</v>
      </c>
      <c r="CW6" s="34" t="str">
        <f>IF(CW7="","",IF(CW7="-","【-】","【"&amp;SUBSTITUTE(TEXT(CW7,"#,##0.00"),"-","△")&amp;"】"))</f>
        <v>【59.57】</v>
      </c>
      <c r="CX6" s="35">
        <f>IF(CX7="",NA(),CX7)</f>
        <v>78.22</v>
      </c>
      <c r="CY6" s="35">
        <f t="shared" ref="CY6:DG6" si="11">IF(CY7="",NA(),CY7)</f>
        <v>79.31</v>
      </c>
      <c r="CZ6" s="35">
        <f t="shared" si="11"/>
        <v>80.28</v>
      </c>
      <c r="DA6" s="35">
        <f t="shared" si="11"/>
        <v>80.84</v>
      </c>
      <c r="DB6" s="35">
        <f t="shared" si="11"/>
        <v>81.37</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53619</v>
      </c>
      <c r="D7" s="37">
        <v>47</v>
      </c>
      <c r="E7" s="37">
        <v>17</v>
      </c>
      <c r="F7" s="37">
        <v>1</v>
      </c>
      <c r="G7" s="37">
        <v>0</v>
      </c>
      <c r="H7" s="37" t="s">
        <v>98</v>
      </c>
      <c r="I7" s="37" t="s">
        <v>99</v>
      </c>
      <c r="J7" s="37" t="s">
        <v>100</v>
      </c>
      <c r="K7" s="37" t="s">
        <v>101</v>
      </c>
      <c r="L7" s="37" t="s">
        <v>102</v>
      </c>
      <c r="M7" s="37" t="s">
        <v>103</v>
      </c>
      <c r="N7" s="38" t="s">
        <v>104</v>
      </c>
      <c r="O7" s="38" t="s">
        <v>105</v>
      </c>
      <c r="P7" s="38">
        <v>66.36</v>
      </c>
      <c r="Q7" s="38">
        <v>90.93</v>
      </c>
      <c r="R7" s="38">
        <v>2420</v>
      </c>
      <c r="S7" s="38">
        <v>8799</v>
      </c>
      <c r="T7" s="38">
        <v>214.92</v>
      </c>
      <c r="U7" s="38">
        <v>40.94</v>
      </c>
      <c r="V7" s="38">
        <v>5803</v>
      </c>
      <c r="W7" s="38">
        <v>3.34</v>
      </c>
      <c r="X7" s="38">
        <v>1737.43</v>
      </c>
      <c r="Y7" s="38">
        <v>25.74</v>
      </c>
      <c r="Z7" s="38">
        <v>76.739999999999995</v>
      </c>
      <c r="AA7" s="38">
        <v>72.83</v>
      </c>
      <c r="AB7" s="38">
        <v>70.489999999999995</v>
      </c>
      <c r="AC7" s="38">
        <v>67.23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3430.93</v>
      </c>
      <c r="BG7" s="38">
        <v>3276.32</v>
      </c>
      <c r="BH7" s="38">
        <v>3177.4</v>
      </c>
      <c r="BI7" s="38">
        <v>3027.51</v>
      </c>
      <c r="BJ7" s="38">
        <v>1582.1</v>
      </c>
      <c r="BK7" s="38">
        <v>1047.6500000000001</v>
      </c>
      <c r="BL7" s="38">
        <v>1124.26</v>
      </c>
      <c r="BM7" s="38">
        <v>1048.23</v>
      </c>
      <c r="BN7" s="38">
        <v>1130.42</v>
      </c>
      <c r="BO7" s="38">
        <v>1245.0999999999999</v>
      </c>
      <c r="BP7" s="38">
        <v>705.21</v>
      </c>
      <c r="BQ7" s="38">
        <v>27.67</v>
      </c>
      <c r="BR7" s="38">
        <v>87.79</v>
      </c>
      <c r="BS7" s="38">
        <v>82.23</v>
      </c>
      <c r="BT7" s="38">
        <v>79.58</v>
      </c>
      <c r="BU7" s="38">
        <v>64.63</v>
      </c>
      <c r="BV7" s="38">
        <v>74.040000000000006</v>
      </c>
      <c r="BW7" s="38">
        <v>80.58</v>
      </c>
      <c r="BX7" s="38">
        <v>78.92</v>
      </c>
      <c r="BY7" s="38">
        <v>74.17</v>
      </c>
      <c r="BZ7" s="38">
        <v>79.77</v>
      </c>
      <c r="CA7" s="38">
        <v>98.96</v>
      </c>
      <c r="CB7" s="38">
        <v>472.7</v>
      </c>
      <c r="CC7" s="38">
        <v>150</v>
      </c>
      <c r="CD7" s="38">
        <v>160.54</v>
      </c>
      <c r="CE7" s="38">
        <v>167.54</v>
      </c>
      <c r="CF7" s="38">
        <v>189.52</v>
      </c>
      <c r="CG7" s="38">
        <v>235.61</v>
      </c>
      <c r="CH7" s="38">
        <v>216.21</v>
      </c>
      <c r="CI7" s="38">
        <v>220.31</v>
      </c>
      <c r="CJ7" s="38">
        <v>230.95</v>
      </c>
      <c r="CK7" s="38">
        <v>214.56</v>
      </c>
      <c r="CL7" s="38">
        <v>134.52000000000001</v>
      </c>
      <c r="CM7" s="38" t="s">
        <v>104</v>
      </c>
      <c r="CN7" s="38" t="s">
        <v>104</v>
      </c>
      <c r="CO7" s="38" t="s">
        <v>104</v>
      </c>
      <c r="CP7" s="38" t="s">
        <v>104</v>
      </c>
      <c r="CQ7" s="38" t="s">
        <v>104</v>
      </c>
      <c r="CR7" s="38">
        <v>49.25</v>
      </c>
      <c r="CS7" s="38">
        <v>50.24</v>
      </c>
      <c r="CT7" s="38">
        <v>49.68</v>
      </c>
      <c r="CU7" s="38">
        <v>49.27</v>
      </c>
      <c r="CV7" s="38">
        <v>49.47</v>
      </c>
      <c r="CW7" s="38">
        <v>59.57</v>
      </c>
      <c r="CX7" s="38">
        <v>78.22</v>
      </c>
      <c r="CY7" s="38">
        <v>79.31</v>
      </c>
      <c r="CZ7" s="38">
        <v>80.28</v>
      </c>
      <c r="DA7" s="38">
        <v>80.84</v>
      </c>
      <c r="DB7" s="38">
        <v>81.37</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2021-12-03T07:43:31Z</dcterms:created>
  <dcterms:modified xsi:type="dcterms:W3CDTF">2022-01-12T00:25:07Z</dcterms:modified>
  <cp:category/>
</cp:coreProperties>
</file>