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index\002報告済\250130公営企業に係る「経営比較分析表」の分析等\"/>
    </mc:Choice>
  </mc:AlternateContent>
  <xr:revisionPtr revIDLastSave="0" documentId="13_ncr:1_{06DD0157-B4A6-4C12-AF67-E3F27FD68C49}" xr6:coauthVersionLast="47" xr6:coauthVersionMax="47" xr10:uidLastSave="{00000000-0000-0000-0000-000000000000}"/>
  <workbookProtection workbookAlgorithmName="SHA-512" workbookHashValue="V/Dd84kBWS2P0al5SBFf7Zk12FnaFSuTwB0RL9S766jM5MxjvAvYYMPYGkBZ2mjtxNG/mSgiLpOo/AvtfrSb7A==" workbookSaltValue="f+CesNMX5qOgHv8aZ7lyVw==" workbookSpinCount="100000" lockStructure="1"/>
  <bookViews>
    <workbookView xWindow="0" yWindow="900" windowWidth="20490" windowHeight="54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W10" i="4" s="1"/>
  <c r="P6" i="5"/>
  <c r="P10" i="4" s="1"/>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E85" i="4"/>
  <c r="BB10" i="4"/>
  <c r="AT10" i="4"/>
  <c r="B10" i="4"/>
  <c r="BB8" i="4"/>
  <c r="AT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<sst xmlns="http://schemas.openxmlformats.org/spreadsheetml/2006/main" count="228" uniqueCount="114">
  <si>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</si>
  <si>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</si>
  <si>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</si>
  <si>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</si>
  <si>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</si>
  <si>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</si>
  <si>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</si>
  <si>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</si>
  <si>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</si>
  <si>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</si>
  <si>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</si>
  <si>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</si>
  <si>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</si>
  <si>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</si>
  <si>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</si>
  <si>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</si>
  <si>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</si>
  <si>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</si>
  <si>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</si>
  <si>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</si>
  <si>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</si>
  <si>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</si>
  <si>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</si>
  <si>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</si>
  <si>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</si>
  <si>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</si>
  <si>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</si>
  <si>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</si>
  <si>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</si>
  <si>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</si>
  <si>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</si>
  <si>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</si>
  <si>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</si>
  <si>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</si>
  <si>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</si>
  <si>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</si>
  <si>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</si>
  <si>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</si>
  <si>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</si>
  <si>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</si>
  <si>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</si>
  <si>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</si>
  <si>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</si>
  <si>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</si>
  <si>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</si>
  <si>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</si>
  <si>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</si>
  <si>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</si>
  <si>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</si>
  <si>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</si>
  <si>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</si>
  <si>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</si>
  <si>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</si>
  <si>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</si>
  <si>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</si>
  <si>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</si>
  <si>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</si>
  <si>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</si>
  <si>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</si>
  <si>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</si>
  <si>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</si>
  <si>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</si>
  <si>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</si>
  <si>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</si>
  <si>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</si>
  <si>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</si>
  <si>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</si>
  <si>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</si>
  <si>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</si>
  <si>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</si>
  <si>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</si>
  <si>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</si>
  <si>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</si>
  <si>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</si>
  <si>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</si>
  <si>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</si>
  <si>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</si>
  <si>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</si>
  <si>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</si>
  <si>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</si>
  <si>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</si>
  <si>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</si>
  <si>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</si>
  <si>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</si>
  <si>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</si>
  <si>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</si>
  <si>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</si>
  <si>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</si>
  <si>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</si>
  <si>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</si>
  <si>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</si>
  <si>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</si>
  <si>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</si>
  <si>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</si>
  <si>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</si>
  <si>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</si>
  <si>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</si>
  <si>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</si>
  <si>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</si>
  <si>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</si>
  <si>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</si>
  <si>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</si>
  <si>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</si>
  <si>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</si>
  <si>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</si>
  <si>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</si>
  <si>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</si>
  <si>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</si>
  <si>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</si>
  <si>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</si>
  <si>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</si>
  <si>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「①有形固定資産減価償却率」は、施設の老朽化により徐々に上昇している。
「②管路経年化率」は令和3年度末から増となり今後は徐々に上昇する。
「③管路更新率」は0％で進んでいない。耐震性の低い管路を多く抱えており更新は必要であるが、経営上、多くの更新は困難であるため、更新すべき管路を精査し、効率的な更新に努める。</t>
    <rPh sb="2" eb="4">
      <t>ユウケイ</t>
    </rPh>
    <rPh sb="4" eb="8">
      <t>コテイシサン</t>
    </rPh>
    <rPh sb="8" eb="10">
      <t>ゲンカ</t>
    </rPh>
    <rPh sb="10" eb="13">
      <t>ショウキャクリツ</t>
    </rPh>
    <rPh sb="16" eb="18">
      <t>シセツ</t>
    </rPh>
    <rPh sb="19" eb="21">
      <t>ロウキュウ</t>
    </rPh>
    <rPh sb="21" eb="22">
      <t>カ</t>
    </rPh>
    <rPh sb="25" eb="27">
      <t>ジョジョ</t>
    </rPh>
    <rPh sb="28" eb="30">
      <t>ジョウショウ</t>
    </rPh>
    <rPh sb="38" eb="40">
      <t>カンロ</t>
    </rPh>
    <rPh sb="40" eb="42">
      <t>ケイネン</t>
    </rPh>
    <rPh sb="42" eb="43">
      <t>カ</t>
    </rPh>
    <rPh sb="43" eb="44">
      <t>リツ</t>
    </rPh>
    <rPh sb="46" eb="48">
      <t>レイワ</t>
    </rPh>
    <rPh sb="49" eb="51">
      <t>ネンド</t>
    </rPh>
    <rPh sb="51" eb="52">
      <t>マツ</t>
    </rPh>
    <rPh sb="54" eb="55">
      <t>ゾウ</t>
    </rPh>
    <rPh sb="58" eb="60">
      <t>コンゴ</t>
    </rPh>
    <rPh sb="61" eb="63">
      <t>ジョジョ</t>
    </rPh>
    <rPh sb="64" eb="66">
      <t>ジョウショウ</t>
    </rPh>
    <rPh sb="72" eb="74">
      <t>カンロ</t>
    </rPh>
    <rPh sb="74" eb="77">
      <t>コウシンリツ</t>
    </rPh>
    <rPh sb="82" eb="83">
      <t>スス</t>
    </rPh>
    <rPh sb="89" eb="92">
      <t>タイシンセイ</t>
    </rPh>
    <rPh sb="93" eb="94">
      <t>ヒク</t>
    </rPh>
    <rPh sb="95" eb="97">
      <t>カンロ</t>
    </rPh>
    <rPh sb="98" eb="99">
      <t>オオ</t>
    </rPh>
    <rPh sb="100" eb="101">
      <t>カカ</t>
    </rPh>
    <rPh sb="105" eb="107">
      <t>コウシン</t>
    </rPh>
    <rPh sb="108" eb="110">
      <t>ヒツヨウ</t>
    </rPh>
    <rPh sb="115" eb="118">
      <t>ケイエイジョウ</t>
    </rPh>
    <rPh sb="119" eb="120">
      <t>オオ</t>
    </rPh>
    <rPh sb="122" eb="124">
      <t>コウシン</t>
    </rPh>
    <rPh sb="125" eb="127">
      <t>コンナン</t>
    </rPh>
    <rPh sb="133" eb="135">
      <t>コウシン</t>
    </rPh>
    <rPh sb="145" eb="148">
      <t>コウリツテキ</t>
    </rPh>
    <rPh sb="149" eb="151">
      <t>コウシン</t>
    </rPh>
    <rPh sb="152" eb="153">
      <t>ツト</t>
    </rPh>
    <phoneticPr fontId="4"/>
  </si>
  <si>
    <t>「①経常収支比率」は平成29年度に100％以下に転じて以降、悪化が進行していおり、給水収益による事業運営が成り立っていない状況である。
「②累積欠損金比率」は0％であるが、令和５年度には欠損金が生じる見込みである。
「③流動比率」は100％以上で、短期的な債務に対する支払能力は有している。
「④企業債残高対給水収益比率」は減少傾向で、類似団体より若干低いが、令和3年度から建設改良に係る企業債の借入をしており、当面借入を行う予定であるが、企業債残高の減少に努めながらの借入をする必要がある。
「⑤料金回収率」は100％以下で給水に係る費用を給水収益で賄えていない状況が続いており、現状では回復は見込めない。
「⑥給水原価」は、前年度に比較すると14円上昇している。経常費用の抑制には努めてはいるが、動力費などの高騰などにより抑制にはならず、また有収水量も減少している。今後も経常費用の抑制に努めるが、上昇が続くものと見込まれる。
「⑦施設利用率」は、水需要の減少が進行しており、効率性は更に低下します。
「⑧有収率」は大幅な変動はないが、漏水調査や修繕により向上するよう努める。</t>
    <rPh sb="2" eb="8">
      <t>ケイジョウシュウシヒリツ</t>
    </rPh>
    <rPh sb="10" eb="12">
      <t>ヘイセイ</t>
    </rPh>
    <rPh sb="14" eb="16">
      <t>ネンド</t>
    </rPh>
    <rPh sb="21" eb="23">
      <t>イカ</t>
    </rPh>
    <rPh sb="24" eb="25">
      <t>テン</t>
    </rPh>
    <rPh sb="27" eb="29">
      <t>イコウ</t>
    </rPh>
    <rPh sb="30" eb="32">
      <t>アッカ</t>
    </rPh>
    <rPh sb="33" eb="35">
      <t>シンコウ</t>
    </rPh>
    <rPh sb="41" eb="45">
      <t>キュウスイシュウエキ</t>
    </rPh>
    <rPh sb="48" eb="52">
      <t>ジギョウウンエイ</t>
    </rPh>
    <rPh sb="53" eb="54">
      <t>ナ</t>
    </rPh>
    <rPh sb="55" eb="56">
      <t>タ</t>
    </rPh>
    <rPh sb="61" eb="63">
      <t>ジョウキョウ</t>
    </rPh>
    <rPh sb="70" eb="72">
      <t>ルイセキ</t>
    </rPh>
    <rPh sb="72" eb="75">
      <t>ケッソンキン</t>
    </rPh>
    <rPh sb="75" eb="77">
      <t>ヒリツ</t>
    </rPh>
    <rPh sb="86" eb="88">
      <t>レイワ</t>
    </rPh>
    <rPh sb="89" eb="91">
      <t>ネンド</t>
    </rPh>
    <rPh sb="93" eb="96">
      <t>ケッソンキン</t>
    </rPh>
    <rPh sb="97" eb="98">
      <t>ショウ</t>
    </rPh>
    <rPh sb="110" eb="112">
      <t>リュウドウ</t>
    </rPh>
    <rPh sb="112" eb="114">
      <t>ヒリツ</t>
    </rPh>
    <rPh sb="120" eb="122">
      <t>イジョウ</t>
    </rPh>
    <rPh sb="124" eb="126">
      <t>タンキ</t>
    </rPh>
    <rPh sb="126" eb="127">
      <t>テキ</t>
    </rPh>
    <rPh sb="128" eb="130">
      <t>サイム</t>
    </rPh>
    <rPh sb="131" eb="132">
      <t>タイ</t>
    </rPh>
    <rPh sb="134" eb="136">
      <t>シハライ</t>
    </rPh>
    <rPh sb="136" eb="138">
      <t>ノウリョク</t>
    </rPh>
    <rPh sb="139" eb="140">
      <t>ユウ</t>
    </rPh>
    <rPh sb="148" eb="151">
      <t>キギョウサイ</t>
    </rPh>
    <rPh sb="151" eb="153">
      <t>ザンダカ</t>
    </rPh>
    <rPh sb="153" eb="154">
      <t>タイ</t>
    </rPh>
    <rPh sb="154" eb="156">
      <t>キュウスイ</t>
    </rPh>
    <rPh sb="156" eb="158">
      <t>シュウエキ</t>
    </rPh>
    <rPh sb="158" eb="160">
      <t>ヒリツ</t>
    </rPh>
    <rPh sb="162" eb="164">
      <t>ゲンショウ</t>
    </rPh>
    <rPh sb="164" eb="166">
      <t>ケイコウ</t>
    </rPh>
    <rPh sb="168" eb="170">
      <t>ルイジ</t>
    </rPh>
    <rPh sb="170" eb="172">
      <t>ダンタイ</t>
    </rPh>
    <rPh sb="174" eb="176">
      <t>ジャッカン</t>
    </rPh>
    <rPh sb="176" eb="177">
      <t>ヒク</t>
    </rPh>
    <rPh sb="180" eb="182">
      <t>レイワ</t>
    </rPh>
    <rPh sb="183" eb="185">
      <t>ネンド</t>
    </rPh>
    <rPh sb="187" eb="191">
      <t>ケンセツカイリョウ</t>
    </rPh>
    <rPh sb="192" eb="193">
      <t>カカ</t>
    </rPh>
    <rPh sb="194" eb="197">
      <t>キギョウサイ</t>
    </rPh>
    <rPh sb="198" eb="200">
      <t>カリイレ</t>
    </rPh>
    <rPh sb="206" eb="208">
      <t>トウメン</t>
    </rPh>
    <rPh sb="208" eb="210">
      <t>カリイレ</t>
    </rPh>
    <rPh sb="211" eb="212">
      <t>オコナ</t>
    </rPh>
    <rPh sb="213" eb="215">
      <t>ヨテイ</t>
    </rPh>
    <rPh sb="220" eb="223">
      <t>キギョウサイ</t>
    </rPh>
    <rPh sb="223" eb="225">
      <t>ザンダカ</t>
    </rPh>
    <rPh sb="226" eb="228">
      <t>ゲンショウ</t>
    </rPh>
    <rPh sb="229" eb="230">
      <t>ツト</t>
    </rPh>
    <rPh sb="333" eb="337">
      <t>ケイジョウヒヨウ</t>
    </rPh>
    <rPh sb="338" eb="340">
      <t>ヨクセイ</t>
    </rPh>
    <rPh sb="342" eb="343">
      <t>ツト</t>
    </rPh>
    <rPh sb="350" eb="353">
      <t>ドウリョクヒ</t>
    </rPh>
    <rPh sb="356" eb="358">
      <t>コウトウ</t>
    </rPh>
    <rPh sb="363" eb="365">
      <t>ヨクセイ</t>
    </rPh>
    <rPh sb="373" eb="375">
      <t>ユウシュウ</t>
    </rPh>
    <rPh sb="375" eb="377">
      <t>スイリョウ</t>
    </rPh>
    <rPh sb="378" eb="380">
      <t>ゲンショウ</t>
    </rPh>
    <rPh sb="385" eb="387">
      <t>コンゴ</t>
    </rPh>
    <rPh sb="401" eb="403">
      <t>ジョウショウ</t>
    </rPh>
    <rPh sb="404" eb="405">
      <t>ツヅ</t>
    </rPh>
    <rPh sb="409" eb="411">
      <t>ミコ</t>
    </rPh>
    <phoneticPr fontId="4"/>
  </si>
  <si>
    <t>　経常収支比率や料金回収率の悪化は、慢性的に続いている状態でありながら、今後は更新費用も嵩んできます。
　経営の健全性を保つためにも、一定の内部留保資金の確保は必要でありますが、現状では困難な状況で料金改定は避けられない状況にあります。このため、令和６年度より料金改定検討に着手予定である。</t>
    <rPh sb="1" eb="5">
      <t>ケイジョウシュウシ</t>
    </rPh>
    <rPh sb="5" eb="7">
      <t>ヒリツ</t>
    </rPh>
    <rPh sb="8" eb="13">
      <t>リョウキンカイシュウリツ</t>
    </rPh>
    <rPh sb="14" eb="16">
      <t>アッカ</t>
    </rPh>
    <rPh sb="18" eb="21">
      <t>マンセイテキ</t>
    </rPh>
    <rPh sb="22" eb="23">
      <t>ツヅ</t>
    </rPh>
    <rPh sb="27" eb="29">
      <t>ジョウタイ</t>
    </rPh>
    <rPh sb="36" eb="38">
      <t>コンゴ</t>
    </rPh>
    <rPh sb="39" eb="41">
      <t>コウシン</t>
    </rPh>
    <rPh sb="41" eb="43">
      <t>ヒヨウ</t>
    </rPh>
    <rPh sb="44" eb="45">
      <t>カサ</t>
    </rPh>
    <rPh sb="53" eb="55">
      <t>ケイエイ</t>
    </rPh>
    <rPh sb="56" eb="58">
      <t>ケンゼン</t>
    </rPh>
    <rPh sb="58" eb="59">
      <t>セイ</t>
    </rPh>
    <rPh sb="60" eb="61">
      <t>タモツ</t>
    </rPh>
    <rPh sb="67" eb="69">
      <t>イッテイ</t>
    </rPh>
    <rPh sb="70" eb="72">
      <t>ナイブ</t>
    </rPh>
    <rPh sb="72" eb="76">
      <t>リュウホシキン</t>
    </rPh>
    <rPh sb="77" eb="79">
      <t>カクホ</t>
    </rPh>
    <rPh sb="80" eb="82">
      <t>ヒツヨウ</t>
    </rPh>
    <rPh sb="89" eb="91">
      <t>ゲンジョウ</t>
    </rPh>
    <rPh sb="93" eb="95">
      <t>コンナン</t>
    </rPh>
    <rPh sb="96" eb="98">
      <t>ジョウキョウ</t>
    </rPh>
    <rPh sb="99" eb="101">
      <t>リョウキン</t>
    </rPh>
    <rPh sb="101" eb="103">
      <t>カイテイ</t>
    </rPh>
    <rPh sb="104" eb="105">
      <t>サ</t>
    </rPh>
    <rPh sb="110" eb="112">
      <t>ジョウキョウ</t>
    </rPh>
    <rPh sb="123" eb="125">
      <t>レイワ</t>
    </rPh>
    <rPh sb="126" eb="128">
      <t>ネンド</t>
    </rPh>
    <rPh sb="130" eb="132">
      <t>リョウキン</t>
    </rPh>
    <rPh sb="132" eb="134">
      <t>カイテイ</t>
    </rPh>
    <rPh sb="134" eb="136">
      <t>ケントウ</t>
    </rPh>
    <rPh sb="137" eb="139">
      <t>チャクシュ</t>
    </rPh>
    <rPh sb="139" eb="14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</si>
</sst>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61-4DAF-9A8C-FF3423E027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5D61-4DAF-9A8C-FF3423E027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57.91</c:v>
                </c:pt>
                <c:pt idx="1">
                  <c:v>56.54</c:v>
                </c:pt>
                <c:pt idx="2">
                  <c:v>51.82</c:v>
                </c:pt>
                <c:pt idx="3">
                  <c:v>50.74</c:v>
                </c:pt>
                <c:pt idx="4">
                  <c:v>48.18</c:v>
                </c:pt>
              </c:numCache>
            </c:numRef>
          </c:val>
          <c:extLst>
            <c:ext xmlns:c16="http://schemas.microsoft.com/office/drawing/2014/chart" uri="{C3380CC4-5D6E-409C-BE32-E72D297353CC}">
              <c16:uniqueId val="{00000000-E460-494E-8771-872C970565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E460-494E-8771-872C970565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86.41</c:v>
                </c:pt>
                <c:pt idx="1">
                  <c:v>86.76</c:v>
                </c:pt>
                <c:pt idx="2">
                  <c:v>86.4</c:v>
                </c:pt>
                <c:pt idx="3">
                  <c:v>85.64</c:v>
                </c:pt>
                <c:pt idx="4">
                  <c:v>85.59</c:v>
                </c:pt>
              </c:numCache>
            </c:numRef>
          </c:val>
          <c:extLst>
            <c:ext xmlns:c16="http://schemas.microsoft.com/office/drawing/2014/chart" uri="{C3380CC4-5D6E-409C-BE32-E72D297353CC}">
              <c16:uniqueId val="{00000000-CE7D-4ABE-88EF-6D6B1F44D0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CE7D-4ABE-88EF-6D6B1F44D0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95.16</c:v>
                </c:pt>
                <c:pt idx="1">
                  <c:v>99.11</c:v>
                </c:pt>
                <c:pt idx="2">
                  <c:v>96.78</c:v>
                </c:pt>
                <c:pt idx="3">
                  <c:v>89.58</c:v>
                </c:pt>
                <c:pt idx="4">
                  <c:v>86.19</c:v>
                </c:pt>
              </c:numCache>
            </c:numRef>
          </c:val>
          <c:extLst>
            <c:ext xmlns:c16="http://schemas.microsoft.com/office/drawing/2014/chart" uri="{C3380CC4-5D6E-409C-BE32-E72D297353CC}">
              <c16:uniqueId val="{00000000-348D-419B-9AC9-011AC522D5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48D-419B-9AC9-011AC522D5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40.99</c:v>
                </c:pt>
                <c:pt idx="1">
                  <c:v>43.56</c:v>
                </c:pt>
                <c:pt idx="2">
                  <c:v>46.01</c:v>
                </c:pt>
                <c:pt idx="3">
                  <c:v>47.48</c:v>
                </c:pt>
                <c:pt idx="4">
                  <c:v>49.81</c:v>
                </c:pt>
              </c:numCache>
            </c:numRef>
          </c:val>
          <c:extLst>
            <c:ext xmlns:c16="http://schemas.microsoft.com/office/drawing/2014/chart" uri="{C3380CC4-5D6E-409C-BE32-E72D297353CC}">
              <c16:uniqueId val="{00000000-D883-43BE-A455-6E6CCC81A2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D883-43BE-A455-6E6CCC81A2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0.17</c:v>
                </c:pt>
                <c:pt idx="2" formatCode="#,##0.00;&quot;△&quot;#,##0.00">
                  <c:v>0</c:v>
                </c:pt>
                <c:pt idx="3">
                  <c:v>2.48</c:v>
                </c:pt>
                <c:pt idx="4">
                  <c:v>2.48</c:v>
                </c:pt>
              </c:numCache>
            </c:numRef>
          </c:val>
          <c:extLst>
            <c:ext xmlns:c16="http://schemas.microsoft.com/office/drawing/2014/chart" uri="{C3380CC4-5D6E-409C-BE32-E72D297353CC}">
              <c16:uniqueId val="{00000000-FA62-4248-8913-C5C75E9A29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A62-4248-8913-C5C75E9A29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4F-4263-AD66-9795E294A3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0C4F-4263-AD66-9795E294A3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487.27</c:v>
                </c:pt>
                <c:pt idx="1">
                  <c:v>502.86</c:v>
                </c:pt>
                <c:pt idx="2">
                  <c:v>488.48</c:v>
                </c:pt>
                <c:pt idx="3">
                  <c:v>485.74</c:v>
                </c:pt>
                <c:pt idx="4">
                  <c:v>357.21</c:v>
                </c:pt>
              </c:numCache>
            </c:numRef>
          </c:val>
          <c:extLst>
            <c:ext xmlns:c16="http://schemas.microsoft.com/office/drawing/2014/chart" uri="{C3380CC4-5D6E-409C-BE32-E72D297353CC}">
              <c16:uniqueId val="{00000000-918C-4B39-9448-DA52CC9222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918C-4B39-9448-DA52CC9222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682.19</c:v>
                </c:pt>
                <c:pt idx="1">
                  <c:v>627.71</c:v>
                </c:pt>
                <c:pt idx="2">
                  <c:v>580.22</c:v>
                </c:pt>
                <c:pt idx="3">
                  <c:v>547.45000000000005</c:v>
                </c:pt>
                <c:pt idx="4">
                  <c:v>514.58000000000004</c:v>
                </c:pt>
              </c:numCache>
            </c:numRef>
          </c:val>
          <c:extLst>
            <c:ext xmlns:c16="http://schemas.microsoft.com/office/drawing/2014/chart" uri="{C3380CC4-5D6E-409C-BE32-E72D297353CC}">
              <c16:uniqueId val="{00000000-3F0A-46A9-9333-FEA85E9FAB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F0A-46A9-9333-FEA85E9FAB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86.95</c:v>
                </c:pt>
                <c:pt idx="1">
                  <c:v>91.52</c:v>
                </c:pt>
                <c:pt idx="2">
                  <c:v>89.01</c:v>
                </c:pt>
                <c:pt idx="3">
                  <c:v>82.87</c:v>
                </c:pt>
                <c:pt idx="4">
                  <c:v>78.88</c:v>
                </c:pt>
              </c:numCache>
            </c:numRef>
          </c:val>
          <c:extLst>
            <c:ext xmlns:c16="http://schemas.microsoft.com/office/drawing/2014/chart" uri="{C3380CC4-5D6E-409C-BE32-E72D297353CC}">
              <c16:uniqueId val="{00000000-272B-48FE-8EE4-86B3FB2541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272B-48FE-8EE4-86B3FB2541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232.02</c:v>
                </c:pt>
                <c:pt idx="1">
                  <c:v>221.97</c:v>
                </c:pt>
                <c:pt idx="2">
                  <c:v>227.07</c:v>
                </c:pt>
                <c:pt idx="3">
                  <c:v>246.25</c:v>
                </c:pt>
                <c:pt idx="4">
                  <c:v>260.38</c:v>
                </c:pt>
              </c:numCache>
            </c:numRef>
          </c:val>
          <c:extLst>
            <c:ext xmlns:c16="http://schemas.microsoft.com/office/drawing/2014/chart" uri="{C3380CC4-5D6E-409C-BE32-E72D297353CC}">
              <c16:uniqueId val="{00000000-FF6D-4871-9E4E-AFE986595E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F6D-4871-9E4E-AFE986595E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秋田県　五城目町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8369</v>
      </c>
      <c r="AM8" s="66"/>
      <c r="AN8" s="66"/>
      <c r="AO8" s="66"/>
      <c r="AP8" s="66"/>
      <c r="AQ8" s="66"/>
      <c r="AR8" s="66"/>
      <c r="AS8" s="66"/>
      <c r="AT8" s="37">
        <f>データ!$S$6</f>
        <v>214.92</v>
      </c>
      <c r="AU8" s="38"/>
      <c r="AV8" s="38"/>
      <c r="AW8" s="38"/>
      <c r="AX8" s="38"/>
      <c r="AY8" s="38"/>
      <c r="AZ8" s="38"/>
      <c r="BA8" s="38"/>
      <c r="BB8" s="55">
        <f>データ!$T$6</f>
        <v>38.94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71.19</v>
      </c>
      <c r="J10" s="38"/>
      <c r="K10" s="38"/>
      <c r="L10" s="38"/>
      <c r="M10" s="38"/>
      <c r="N10" s="38"/>
      <c r="O10" s="65"/>
      <c r="P10" s="55">
        <f>データ!$P$6</f>
        <v>96.68</v>
      </c>
      <c r="Q10" s="55"/>
      <c r="R10" s="55"/>
      <c r="S10" s="55"/>
      <c r="T10" s="55"/>
      <c r="U10" s="55"/>
      <c r="V10" s="55"/>
      <c r="W10" s="66">
        <f>データ!$Q$6</f>
        <v>1980</v>
      </c>
      <c r="X10" s="66"/>
      <c r="Y10" s="66"/>
      <c r="Z10" s="66"/>
      <c r="AA10" s="66"/>
      <c r="AB10" s="66"/>
      <c r="AC10" s="66"/>
      <c r="AD10" s="2"/>
      <c r="AE10" s="2"/>
      <c r="AF10" s="2"/>
      <c r="AG10" s="2"/>
      <c r="AH10" s="2"/>
      <c r="AI10" s="2"/>
      <c r="AJ10" s="2"/>
      <c r="AK10" s="2"/>
      <c r="AL10" s="66">
        <f>データ!$U$6</f>
        <v>8004</v>
      </c>
      <c r="AM10" s="66"/>
      <c r="AN10" s="66"/>
      <c r="AO10" s="66"/>
      <c r="AP10" s="66"/>
      <c r="AQ10" s="66"/>
      <c r="AR10" s="66"/>
      <c r="AS10" s="66"/>
      <c r="AT10" s="37">
        <f>データ!$V$6</f>
        <v>28.74</v>
      </c>
      <c r="AU10" s="38"/>
      <c r="AV10" s="38"/>
      <c r="AW10" s="38"/>
      <c r="AX10" s="38"/>
      <c r="AY10" s="38"/>
      <c r="AZ10" s="38"/>
      <c r="BA10" s="38"/>
      <c r="BB10" s="55">
        <f>データ!$W$6</f>
        <v>278.5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vuVVXWW6+vUHw1y7SlTO0xd0qAfFegjdXLn+5y3lkSKwQ1K9t/WGywRfXMtkwH203OrcmF+uHDuv4YXkvp/Pg==" saltValue="ZI5la4lMFsfwX6kWx5QO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53619</v>
      </c>
      <c r="D6" s="20">
        <f t="shared" si="3"/>
        <v>46</v>
      </c>
      <c r="E6" s="20">
        <f t="shared" si="3"/>
        <v>1</v>
      </c>
      <c r="F6" s="20">
        <f t="shared" si="3"/>
        <v>0</v>
      </c>
      <c r="G6" s="20">
        <f t="shared" si="3"/>
        <v>1</v>
      </c>
      <c r="H6" s="20" t="str">
        <f t="shared" si="3"/>
        <v>秋田県　五城目町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71.19</v>
      </c>
      <c r="P6" s="21">
        <f t="shared" si="3"/>
        <v>96.68</v>
      </c>
      <c r="Q6" s="21">
        <f t="shared" si="3"/>
        <v>1980</v>
      </c>
      <c r="R6" s="21">
        <f t="shared" si="3"/>
        <v>8369</v>
      </c>
      <c r="S6" s="21">
        <f t="shared" si="3"/>
        <v>214.92</v>
      </c>
      <c r="T6" s="21">
        <f t="shared" si="3"/>
        <v>38.94</v>
      </c>
      <c r="U6" s="21">
        <f t="shared" si="3"/>
        <v>8004</v>
      </c>
      <c r="V6" s="21">
        <f t="shared" si="3"/>
        <v>28.74</v>
      </c>
      <c r="W6" s="21">
        <f t="shared" si="3"/>
        <v>278.5</v>
      </c>
      <c r="X6" s="22">
        <f>IF(X7="",NA(),X7)</f>
        <v>95.16</v>
      </c>
      <c r="Y6" s="22">
        <f t="shared" ref="Y6:AG6" si="4">IF(Y7="",NA(),Y7)</f>
        <v>99.11</v>
      </c>
      <c r="Z6" s="22">
        <f t="shared" si="4"/>
        <v>96.78</v>
      </c>
      <c r="AA6" s="22">
        <f t="shared" si="4"/>
        <v>89.58</v>
      </c>
      <c r="AB6" s="22">
        <f t="shared" si="4"/>
        <v>86.19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487.27</v>
      </c>
      <c r="AU6" s="22">
        <f t="shared" ref="AU6:BC6" si="6">IF(AU7="",NA(),AU7)</f>
        <v>502.86</v>
      </c>
      <c r="AV6" s="22">
        <f t="shared" si="6"/>
        <v>488.48</v>
      </c>
      <c r="AW6" s="22">
        <f t="shared" si="6"/>
        <v>485.74</v>
      </c>
      <c r="AX6" s="22">
        <f t="shared" si="6"/>
        <v>357.21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682.19</v>
      </c>
      <c r="BF6" s="22">
        <f t="shared" ref="BF6:BN6" si="7">IF(BF7="",NA(),BF7)</f>
        <v>627.71</v>
      </c>
      <c r="BG6" s="22">
        <f t="shared" si="7"/>
        <v>580.22</v>
      </c>
      <c r="BH6" s="22">
        <f t="shared" si="7"/>
        <v>547.45000000000005</v>
      </c>
      <c r="BI6" s="22">
        <f t="shared" si="7"/>
        <v>514.58000000000004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86.95</v>
      </c>
      <c r="BQ6" s="22">
        <f t="shared" ref="BQ6:BY6" si="8">IF(BQ7="",NA(),BQ7)</f>
        <v>91.52</v>
      </c>
      <c r="BR6" s="22">
        <f t="shared" si="8"/>
        <v>89.01</v>
      </c>
      <c r="BS6" s="22">
        <f t="shared" si="8"/>
        <v>82.87</v>
      </c>
      <c r="BT6" s="22">
        <f t="shared" si="8"/>
        <v>78.88</v>
      </c>
      <c r="BU6" s="22">
        <f t="shared" si="8"/>
        <v>84.77</v>
      </c>
      <c r="BV6" s="22">
        <f t="shared" si="8"/>
        <v>87.11</v>
      </c>
      <c r="BW6" s="22">
        <f t="shared" si="8"/>
        <v>82.78</v>
      </c>
      <c r="BX6" s="22">
        <f t="shared" si="8"/>
        <v>84.82</v>
      </c>
      <c r="BY6" s="22">
        <f t="shared" si="8"/>
        <v>82.29</v>
      </c>
      <c r="BZ6" s="21" t="str">
        <f>IF(BZ7="","",IF(BZ7="-","【-】","【"&amp;SUBSTITUTE(TEXT(BZ7,"#,##0.00"),"-","△")&amp;"】"))</f>
        <v>【97.47】</v>
      </c>
      <c r="CA6" s="22">
        <f>IF(CA7="",NA(),CA7)</f>
        <v>232.02</v>
      </c>
      <c r="CB6" s="22">
        <f t="shared" ref="CB6:CJ6" si="9">IF(CB7="",NA(),CB7)</f>
        <v>221.97</v>
      </c>
      <c r="CC6" s="22">
        <f t="shared" si="9"/>
        <v>227.07</v>
      </c>
      <c r="CD6" s="22">
        <f t="shared" si="9"/>
        <v>246.25</v>
      </c>
      <c r="CE6" s="22">
        <f t="shared" si="9"/>
        <v>260.38</v>
      </c>
      <c r="CF6" s="22">
        <f t="shared" si="9"/>
        <v>227.27</v>
      </c>
      <c r="CG6" s="22">
        <f t="shared" si="9"/>
        <v>223.98</v>
      </c>
      <c r="CH6" s="22">
        <f t="shared" si="9"/>
        <v>225.09</v>
      </c>
      <c r="CI6" s="22">
        <f t="shared" si="9"/>
        <v>224.82</v>
      </c>
      <c r="CJ6" s="22">
        <f t="shared" si="9"/>
        <v>230.85</v>
      </c>
      <c r="CK6" s="21" t="str">
        <f>IF(CK7="","",IF(CK7="-","【-】","【"&amp;SUBSTITUTE(TEXT(CK7,"#,##0.00"),"-","△")&amp;"】"))</f>
        <v>【174.75】</v>
      </c>
      <c r="CL6" s="22">
        <f>IF(CL7="",NA(),CL7)</f>
        <v>57.91</v>
      </c>
      <c r="CM6" s="22">
        <f t="shared" ref="CM6:CU6" si="10">IF(CM7="",NA(),CM7)</f>
        <v>56.54</v>
      </c>
      <c r="CN6" s="22">
        <f t="shared" si="10"/>
        <v>51.82</v>
      </c>
      <c r="CO6" s="22">
        <f t="shared" si="10"/>
        <v>50.74</v>
      </c>
      <c r="CP6" s="22">
        <f t="shared" si="10"/>
        <v>48.18</v>
      </c>
      <c r="CQ6" s="22">
        <f t="shared" si="10"/>
        <v>50.29</v>
      </c>
      <c r="CR6" s="22">
        <f t="shared" si="10"/>
        <v>49.64</v>
      </c>
      <c r="CS6" s="22">
        <f t="shared" si="10"/>
        <v>49.38</v>
      </c>
      <c r="CT6" s="22">
        <f t="shared" si="10"/>
        <v>50.09</v>
      </c>
      <c r="CU6" s="22">
        <f t="shared" si="10"/>
        <v>50.1</v>
      </c>
      <c r="CV6" s="21" t="str">
        <f>IF(CV7="","",IF(CV7="-","【-】","【"&amp;SUBSTITUTE(TEXT(CV7,"#,##0.00"),"-","△")&amp;"】"))</f>
        <v>【59.97】</v>
      </c>
      <c r="CW6" s="22">
        <f>IF(CW7="",NA(),CW7)</f>
        <v>86.41</v>
      </c>
      <c r="CX6" s="22">
        <f t="shared" ref="CX6:DF6" si="11">IF(CX7="",NA(),CX7)</f>
        <v>86.76</v>
      </c>
      <c r="CY6" s="22">
        <f t="shared" si="11"/>
        <v>86.4</v>
      </c>
      <c r="CZ6" s="22">
        <f t="shared" si="11"/>
        <v>85.64</v>
      </c>
      <c r="DA6" s="22">
        <f t="shared" si="11"/>
        <v>85.59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40.99</v>
      </c>
      <c r="DI6" s="22">
        <f t="shared" ref="DI6:DQ6" si="12">IF(DI7="",NA(),DI7)</f>
        <v>43.56</v>
      </c>
      <c r="DJ6" s="22">
        <f t="shared" si="12"/>
        <v>46.01</v>
      </c>
      <c r="DK6" s="22">
        <f t="shared" si="12"/>
        <v>47.48</v>
      </c>
      <c r="DL6" s="22">
        <f t="shared" si="12"/>
        <v>49.81</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2">
        <f t="shared" ref="DT6:EB6" si="13">IF(DT7="",NA(),DT7)</f>
        <v>0.17</v>
      </c>
      <c r="DU6" s="21">
        <f t="shared" si="13"/>
        <v>0</v>
      </c>
      <c r="DV6" s="22">
        <f t="shared" si="13"/>
        <v>2.48</v>
      </c>
      <c r="DW6" s="22">
        <f t="shared" si="13"/>
        <v>2.48</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53619</v>
      </c>
      <c r="D7" s="24">
        <v>46</v>
      </c>
      <c r="E7" s="24">
        <v>1</v>
      </c>
      <c r="F7" s="24">
        <v>0</v>
      </c>
      <c r="G7" s="24">
        <v>1</v>
      </c>
      <c r="H7" s="24" t="s">
        <v>93</v>
      </c>
      <c r="I7" s="24" t="s">
        <v>94</v>
      </c>
      <c r="J7" s="24" t="s">
        <v>95</v>
      </c>
      <c r="K7" s="24" t="s">
        <v>96</v>
      </c>
      <c r="L7" s="24" t="s">
        <v>97</v>
      </c>
      <c r="M7" s="24" t="s">
        <v>98</v>
      </c>
      <c r="N7" s="25" t="s">
        <v>99</v>
      </c>
      <c r="O7" s="25">
        <v>71.19</v>
      </c>
      <c r="P7" s="25">
        <v>96.68</v>
      </c>
      <c r="Q7" s="25">
        <v>1980</v>
      </c>
      <c r="R7" s="25">
        <v>8369</v>
      </c>
      <c r="S7" s="25">
        <v>214.92</v>
      </c>
      <c r="T7" s="25">
        <v>38.94</v>
      </c>
      <c r="U7" s="25">
        <v>8004</v>
      </c>
      <c r="V7" s="25">
        <v>28.74</v>
      </c>
      <c r="W7" s="25">
        <v>278.5</v>
      </c>
      <c r="X7" s="25">
        <v>95.16</v>
      </c>
      <c r="Y7" s="25">
        <v>99.11</v>
      </c>
      <c r="Z7" s="25">
        <v>96.78</v>
      </c>
      <c r="AA7" s="25">
        <v>89.58</v>
      </c>
      <c r="AB7" s="25">
        <v>86.19</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487.27</v>
      </c>
      <c r="AU7" s="25">
        <v>502.86</v>
      </c>
      <c r="AV7" s="25">
        <v>488.48</v>
      </c>
      <c r="AW7" s="25">
        <v>485.74</v>
      </c>
      <c r="AX7" s="25">
        <v>357.21</v>
      </c>
      <c r="AY7" s="25">
        <v>300.14</v>
      </c>
      <c r="AZ7" s="25">
        <v>301.04000000000002</v>
      </c>
      <c r="BA7" s="25">
        <v>305.08</v>
      </c>
      <c r="BB7" s="25">
        <v>305.33999999999997</v>
      </c>
      <c r="BC7" s="25">
        <v>310.01</v>
      </c>
      <c r="BD7" s="25">
        <v>252.29</v>
      </c>
      <c r="BE7" s="25">
        <v>682.19</v>
      </c>
      <c r="BF7" s="25">
        <v>627.71</v>
      </c>
      <c r="BG7" s="25">
        <v>580.22</v>
      </c>
      <c r="BH7" s="25">
        <v>547.45000000000005</v>
      </c>
      <c r="BI7" s="25">
        <v>514.58000000000004</v>
      </c>
      <c r="BJ7" s="25">
        <v>566.65</v>
      </c>
      <c r="BK7" s="25">
        <v>551.62</v>
      </c>
      <c r="BL7" s="25">
        <v>585.59</v>
      </c>
      <c r="BM7" s="25">
        <v>561.34</v>
      </c>
      <c r="BN7" s="25">
        <v>538.33000000000004</v>
      </c>
      <c r="BO7" s="25">
        <v>268.07</v>
      </c>
      <c r="BP7" s="25">
        <v>86.95</v>
      </c>
      <c r="BQ7" s="25">
        <v>91.52</v>
      </c>
      <c r="BR7" s="25">
        <v>89.01</v>
      </c>
      <c r="BS7" s="25">
        <v>82.87</v>
      </c>
      <c r="BT7" s="25">
        <v>78.88</v>
      </c>
      <c r="BU7" s="25">
        <v>84.77</v>
      </c>
      <c r="BV7" s="25">
        <v>87.11</v>
      </c>
      <c r="BW7" s="25">
        <v>82.78</v>
      </c>
      <c r="BX7" s="25">
        <v>84.82</v>
      </c>
      <c r="BY7" s="25">
        <v>82.29</v>
      </c>
      <c r="BZ7" s="25">
        <v>97.47</v>
      </c>
      <c r="CA7" s="25">
        <v>232.02</v>
      </c>
      <c r="CB7" s="25">
        <v>221.97</v>
      </c>
      <c r="CC7" s="25">
        <v>227.07</v>
      </c>
      <c r="CD7" s="25">
        <v>246.25</v>
      </c>
      <c r="CE7" s="25">
        <v>260.38</v>
      </c>
      <c r="CF7" s="25">
        <v>227.27</v>
      </c>
      <c r="CG7" s="25">
        <v>223.98</v>
      </c>
      <c r="CH7" s="25">
        <v>225.09</v>
      </c>
      <c r="CI7" s="25">
        <v>224.82</v>
      </c>
      <c r="CJ7" s="25">
        <v>230.85</v>
      </c>
      <c r="CK7" s="25">
        <v>174.75</v>
      </c>
      <c r="CL7" s="25">
        <v>57.91</v>
      </c>
      <c r="CM7" s="25">
        <v>56.54</v>
      </c>
      <c r="CN7" s="25">
        <v>51.82</v>
      </c>
      <c r="CO7" s="25">
        <v>50.74</v>
      </c>
      <c r="CP7" s="25">
        <v>48.18</v>
      </c>
      <c r="CQ7" s="25">
        <v>50.29</v>
      </c>
      <c r="CR7" s="25">
        <v>49.64</v>
      </c>
      <c r="CS7" s="25">
        <v>49.38</v>
      </c>
      <c r="CT7" s="25">
        <v>50.09</v>
      </c>
      <c r="CU7" s="25">
        <v>50.1</v>
      </c>
      <c r="CV7" s="25">
        <v>59.97</v>
      </c>
      <c r="CW7" s="25">
        <v>86.41</v>
      </c>
      <c r="CX7" s="25">
        <v>86.76</v>
      </c>
      <c r="CY7" s="25">
        <v>86.4</v>
      </c>
      <c r="CZ7" s="25">
        <v>85.64</v>
      </c>
      <c r="DA7" s="25">
        <v>85.59</v>
      </c>
      <c r="DB7" s="25">
        <v>77.73</v>
      </c>
      <c r="DC7" s="25">
        <v>78.09</v>
      </c>
      <c r="DD7" s="25">
        <v>78.010000000000005</v>
      </c>
      <c r="DE7" s="25">
        <v>77.599999999999994</v>
      </c>
      <c r="DF7" s="25">
        <v>77.3</v>
      </c>
      <c r="DG7" s="25">
        <v>89.76</v>
      </c>
      <c r="DH7" s="25">
        <v>40.99</v>
      </c>
      <c r="DI7" s="25">
        <v>43.56</v>
      </c>
      <c r="DJ7" s="25">
        <v>46.01</v>
      </c>
      <c r="DK7" s="25">
        <v>47.48</v>
      </c>
      <c r="DL7" s="25">
        <v>49.81</v>
      </c>
      <c r="DM7" s="25">
        <v>45.85</v>
      </c>
      <c r="DN7" s="25">
        <v>47.31</v>
      </c>
      <c r="DO7" s="25">
        <v>47.5</v>
      </c>
      <c r="DP7" s="25">
        <v>48.41</v>
      </c>
      <c r="DQ7" s="25">
        <v>50.02</v>
      </c>
      <c r="DR7" s="25">
        <v>51.51</v>
      </c>
      <c r="DS7" s="25">
        <v>0</v>
      </c>
      <c r="DT7" s="25">
        <v>0.17</v>
      </c>
      <c r="DU7" s="25">
        <v>0</v>
      </c>
      <c r="DV7" s="25">
        <v>2.48</v>
      </c>
      <c r="DW7" s="25">
        <v>2.48</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mskz</cp:lastModifiedBy>
  <cp:lastPrinted>2025-01-27T05:04:27Z</cp:lastPrinted>
  <dcterms:created xsi:type="dcterms:W3CDTF">2023-12-05T00:49:00Z</dcterms:created>
  <dcterms:modified xsi:type="dcterms:W3CDTF">2025-01-27T05:06:49Z</dcterms:modified>
  <cp:category/>
</cp:coreProperties>
</file>