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index\002報告済\250130公営企業に係る「経営比較分析表」の分析等\report\"/>
    </mc:Choice>
  </mc:AlternateContent>
  <xr:revisionPtr revIDLastSave="0" documentId="13_ncr:1_{3DB3198C-DDC1-48E3-A269-DEA4413DCEC5}" xr6:coauthVersionLast="47" xr6:coauthVersionMax="47" xr10:uidLastSave="{00000000-0000-0000-0000-000000000000}"/>
  <workbookProtection workbookAlgorithmName="SHA-512" workbookHashValue="Cjwfam/i+77+NM/RFfo4eKjztN1Y6P2JMetn0qvsyN9bV0yBra8UKX4G7y7X97spbs2iaAWKAU/9cLBTRRwVYg==" workbookSaltValue="iSs71hgunHkl4PISS/4l0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W10" i="4" s="1"/>
  <c r="P6" i="5"/>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P10" i="4"/>
  <c r="B10" i="4"/>
  <c r="AL8" i="4"/>
  <c r="AD8" i="4"/>
  <c r="W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<sst xmlns="http://schemas.openxmlformats.org/spreadsheetml/2006/main" count="228" uniqueCount="112">
  <si>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</si>
  <si>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</si>
  <si>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</si>
  <si>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</si>
  <si>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</si>
  <si>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</si>
  <si>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</si>
  <si>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</si>
  <si>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</si>
  <si>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</si>
  <si>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</si>
  <si>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</si>
  <si>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</si>
  <si>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</si>
  <si>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</si>
  <si>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</si>
  <si>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</si>
  <si>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</si>
  <si>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</si>
  <si>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</si>
  <si>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</si>
  <si>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</si>
  <si>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</si>
  <si>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</si>
  <si>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</si>
  <si>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</si>
  <si>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</si>
  <si>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</si>
  <si>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</si>
  <si>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</si>
  <si>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</si>
  <si>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</si>
  <si>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</si>
  <si>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</si>
  <si>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</si>
  <si>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</si>
  <si>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</si>
  <si>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</si>
  <si>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</si>
  <si>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</si>
  <si>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</si>
  <si>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</si>
  <si>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</si>
  <si>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</si>
  <si>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</si>
  <si>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</si>
  <si>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</si>
  <si>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</si>
  <si>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</si>
  <si>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</si>
  <si>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</si>
  <si>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</si>
  <si>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</si>
  <si>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</si>
  <si>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</si>
  <si>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</si>
  <si>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</si>
  <si>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</si>
  <si>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</si>
  <si>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</si>
  <si>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</si>
  <si>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</si>
  <si>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</si>
  <si>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</si>
  <si>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</si>
  <si>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</si>
  <si>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</si>
  <si>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</si>
  <si>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</si>
  <si>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</si>
  <si>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</si>
  <si>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</si>
  <si>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</si>
  <si>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</si>
  <si>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</si>
  <si>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</si>
  <si>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</si>
  <si>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</si>
  <si>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</si>
  <si>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</si>
  <si>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</si>
  <si>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</si>
  <si>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</si>
  <si>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</si>
  <si>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</si>
  <si>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</si>
  <si>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</si>
  <si>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</si>
  <si>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</si>
  <si>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</si>
  <si>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</si>
  <si>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</si>
  <si>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</si>
  <si>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</si>
  <si>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</si>
  <si>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</si>
  <si>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</si>
  <si>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</si>
  <si>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</si>
  <si>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</si>
  <si>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</si>
  <si>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</si>
  <si>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</si>
  <si>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</si>
  <si>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</si>
  <si>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</si>
  <si>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</si>
  <si>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</si>
  <si>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</si>
  <si>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「①経常収支比率」は平成29年度に100％以下に転じて以降、悪化が進行していおり、給水収益による事業運営が成り立っていない状況である。
「②累積欠損金比率」は令和４年度までは0％であったが、令和５年度には欠損金が生じた。
「③流動比率」は100％以上で、短期的な債務に対する支払能力は有している。
「④企業債残高対給水収益比率」は令和3年度から建設改良に係る企業債の借入をしており、当面借入を行う予定であるが、企業債残高の減少に努めながらの借入をする必要がある。
「⑤料金回収率」は100％以下で給水に係る費用を給水収益で賄えていない状況が続いており、現状では回復は見込めない。
「⑥給水原価」は、前年度に比較すると48円上昇している。動力費などの高騰などにより事業費用の抑制も厳しい中、令和5年7月豪雨が発生し中核施設である五城目浄水場が被災した。これを復旧するため修繕費が多くなった。今後も経常費用の抑制に努めるが、上昇が続くものと見込まれる。
「⑦施設利用率」は、水需要の減少が進行しており、効率性は更に低下します。
「⑧有収率」は大幅な変動はないが、漏水調査や修繕により向上するよう努める。</t>
    <phoneticPr fontId="4"/>
  </si>
  <si>
    <t>「①有形固定資産減価償却率」は、施設の老朽化により徐々に上昇している。
「②管路経年化率」は令和3年度末から増となり今後は徐々に上昇する。
「③管路更新率」は0％で進んでいない。耐震性の低い管路を多く抱えており更新は必要であるが、経営上、多くの更新は困難であるため、更新すべき管路を精査し、効率的な更新に努める。</t>
    <phoneticPr fontId="4"/>
  </si>
  <si>
    <t>　令和5年7月豪雨が発生し、中核施設である五城目浄水場が被災した。これを復旧するため修繕費が例年より多くなった。また、8・9月分の給水収益を免除したことにより収入減になった。
　経常収支比率や料金回収率の悪化は、慢性的に続いている状態でありながら、今後は更新費用も嵩んできます。
　経営の健全性を保つためにも、一定の内部留保資金の確保は必要でありますが、現状では困難な状況で料金改定は避けられない状況にあります。このため、令和６年度より料金改定検討に着手している。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</si>
</sst>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C2-4BB4-AA9D-B22847A2D2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BCC2-4BB4-AA9D-B22847A2D2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56.54</c:v>
                </c:pt>
                <c:pt idx="1">
                  <c:v>51.82</c:v>
                </c:pt>
                <c:pt idx="2">
                  <c:v>50.74</c:v>
                </c:pt>
                <c:pt idx="3">
                  <c:v>48.18</c:v>
                </c:pt>
                <c:pt idx="4">
                  <c:v>45.53</c:v>
                </c:pt>
              </c:numCache>
            </c:numRef>
          </c:val>
          <c:extLst>
            <c:ext xmlns:c16="http://schemas.microsoft.com/office/drawing/2014/chart" uri="{C3380CC4-5D6E-409C-BE32-E72D297353CC}">
              <c16:uniqueId val="{00000000-956B-42D1-9A07-9675F3F18E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956B-42D1-9A07-9675F3F18E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86.76</c:v>
                </c:pt>
                <c:pt idx="1">
                  <c:v>86.4</c:v>
                </c:pt>
                <c:pt idx="2">
                  <c:v>85.64</c:v>
                </c:pt>
                <c:pt idx="3">
                  <c:v>85.59</c:v>
                </c:pt>
                <c:pt idx="4">
                  <c:v>84.65</c:v>
                </c:pt>
              </c:numCache>
            </c:numRef>
          </c:val>
          <c:extLst>
            <c:ext xmlns:c16="http://schemas.microsoft.com/office/drawing/2014/chart" uri="{C3380CC4-5D6E-409C-BE32-E72D297353CC}">
              <c16:uniqueId val="{00000000-3B6F-4D41-A0C7-C76D394200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3B6F-4D41-A0C7-C76D394200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99.11</c:v>
                </c:pt>
                <c:pt idx="1">
                  <c:v>96.78</c:v>
                </c:pt>
                <c:pt idx="2">
                  <c:v>89.58</c:v>
                </c:pt>
                <c:pt idx="3">
                  <c:v>86.19</c:v>
                </c:pt>
                <c:pt idx="4">
                  <c:v>86.77</c:v>
                </c:pt>
              </c:numCache>
            </c:numRef>
          </c:val>
          <c:extLst>
            <c:ext xmlns:c16="http://schemas.microsoft.com/office/drawing/2014/chart" uri="{C3380CC4-5D6E-409C-BE32-E72D297353CC}">
              <c16:uniqueId val="{00000000-139B-471A-9C20-3AB882EEA3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139B-471A-9C20-3AB882EEA3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43.56</c:v>
                </c:pt>
                <c:pt idx="1">
                  <c:v>46.01</c:v>
                </c:pt>
                <c:pt idx="2">
                  <c:v>47.48</c:v>
                </c:pt>
                <c:pt idx="3">
                  <c:v>49.81</c:v>
                </c:pt>
                <c:pt idx="4">
                  <c:v>51.81</c:v>
                </c:pt>
              </c:numCache>
            </c:numRef>
          </c:val>
          <c:extLst>
            <c:ext xmlns:c16="http://schemas.microsoft.com/office/drawing/2014/chart" uri="{C3380CC4-5D6E-409C-BE32-E72D297353CC}">
              <c16:uniqueId val="{00000000-79CB-4D39-9B9D-58F3165DB2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79CB-4D39-9B9D-58F3165DB2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0.17</c:v>
                </c:pt>
                <c:pt idx="1">
                  <c:v>0</c:v>
                </c:pt>
                <c:pt idx="2" formatCode="#,##0.00;&quot;△&quot;#,##0.00;&quot;-&quot;">
                  <c:v>2.48</c:v>
                </c:pt>
                <c:pt idx="3" formatCode="#,##0.00;&quot;△&quot;#,##0.00;&quot;-&quot;">
                  <c:v>2.48</c:v>
                </c:pt>
                <c:pt idx="4" formatCode="#,##0.00;&quot;△&quot;#,##0.00;&quot;-&quot;">
                  <c:v>2.48</c:v>
                </c:pt>
              </c:numCache>
            </c:numRef>
          </c:val>
          <c:extLst>
            <c:ext xmlns:c16="http://schemas.microsoft.com/office/drawing/2014/chart" uri="{C3380CC4-5D6E-409C-BE32-E72D297353CC}">
              <c16:uniqueId val="{00000000-F03C-4F84-A4AC-B2A8BE0FD5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F03C-4F84-A4AC-B2A8BE0FD5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5.24</c:v>
                </c:pt>
              </c:numCache>
            </c:numRef>
          </c:val>
          <c:extLst>
            <c:ext xmlns:c16="http://schemas.microsoft.com/office/drawing/2014/chart" uri="{C3380CC4-5D6E-409C-BE32-E72D297353CC}">
              <c16:uniqueId val="{00000000-C161-47DC-98DB-5BABA2614A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C161-47DC-98DB-5BABA2614A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502.86</c:v>
                </c:pt>
                <c:pt idx="1">
                  <c:v>488.48</c:v>
                </c:pt>
                <c:pt idx="2">
                  <c:v>485.74</c:v>
                </c:pt>
                <c:pt idx="3">
                  <c:v>357.21</c:v>
                </c:pt>
                <c:pt idx="4">
                  <c:v>309.62</c:v>
                </c:pt>
              </c:numCache>
            </c:numRef>
          </c:val>
          <c:extLst>
            <c:ext xmlns:c16="http://schemas.microsoft.com/office/drawing/2014/chart" uri="{C3380CC4-5D6E-409C-BE32-E72D297353CC}">
              <c16:uniqueId val="{00000000-5910-4782-A228-BF7521054A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5910-4782-A228-BF7521054A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627.71</c:v>
                </c:pt>
                <c:pt idx="1">
                  <c:v>580.22</c:v>
                </c:pt>
                <c:pt idx="2">
                  <c:v>547.45000000000005</c:v>
                </c:pt>
                <c:pt idx="3">
                  <c:v>514.58000000000004</c:v>
                </c:pt>
                <c:pt idx="4">
                  <c:v>587.72</c:v>
                </c:pt>
              </c:numCache>
            </c:numRef>
          </c:val>
          <c:extLst>
            <c:ext xmlns:c16="http://schemas.microsoft.com/office/drawing/2014/chart" uri="{C3380CC4-5D6E-409C-BE32-E72D297353CC}">
              <c16:uniqueId val="{00000000-38B8-433E-84DC-CE037074AD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38B8-433E-84DC-CE037074AD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91.52</c:v>
                </c:pt>
                <c:pt idx="1">
                  <c:v>89.01</c:v>
                </c:pt>
                <c:pt idx="2">
                  <c:v>82.87</c:v>
                </c:pt>
                <c:pt idx="3">
                  <c:v>78.88</c:v>
                </c:pt>
                <c:pt idx="4">
                  <c:v>56.36</c:v>
                </c:pt>
              </c:numCache>
            </c:numRef>
          </c:val>
          <c:extLst>
            <c:ext xmlns:c16="http://schemas.microsoft.com/office/drawing/2014/chart" uri="{C3380CC4-5D6E-409C-BE32-E72D297353CC}">
              <c16:uniqueId val="{00000000-95AB-469E-A21C-2DD2872F9E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95AB-469E-A21C-2DD2872F9E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221.97</c:v>
                </c:pt>
                <c:pt idx="1">
                  <c:v>227.07</c:v>
                </c:pt>
                <c:pt idx="2">
                  <c:v>246.25</c:v>
                </c:pt>
                <c:pt idx="3">
                  <c:v>260.38</c:v>
                </c:pt>
                <c:pt idx="4">
                  <c:v>308.42</c:v>
                </c:pt>
              </c:numCache>
            </c:numRef>
          </c:val>
          <c:extLst>
            <c:ext xmlns:c16="http://schemas.microsoft.com/office/drawing/2014/chart" uri="{C3380CC4-5D6E-409C-BE32-E72D297353CC}">
              <c16:uniqueId val="{00000000-EF52-497D-98CF-D97A00AC82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EF52-497D-98CF-D97A00AC82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秋田県　五城目町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8060</v>
      </c>
      <c r="AM8" s="65"/>
      <c r="AN8" s="65"/>
      <c r="AO8" s="65"/>
      <c r="AP8" s="65"/>
      <c r="AQ8" s="65"/>
      <c r="AR8" s="65"/>
      <c r="AS8" s="65"/>
      <c r="AT8" s="36">
        <f>データ!$S$6</f>
        <v>214.92</v>
      </c>
      <c r="AU8" s="37"/>
      <c r="AV8" s="37"/>
      <c r="AW8" s="37"/>
      <c r="AX8" s="37"/>
      <c r="AY8" s="37"/>
      <c r="AZ8" s="37"/>
      <c r="BA8" s="37"/>
      <c r="BB8" s="54">
        <f>データ!$T$6</f>
        <v>37.5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72.23</v>
      </c>
      <c r="J10" s="37"/>
      <c r="K10" s="37"/>
      <c r="L10" s="37"/>
      <c r="M10" s="37"/>
      <c r="N10" s="37"/>
      <c r="O10" s="64"/>
      <c r="P10" s="54">
        <f>データ!$P$6</f>
        <v>96.64</v>
      </c>
      <c r="Q10" s="54"/>
      <c r="R10" s="54"/>
      <c r="S10" s="54"/>
      <c r="T10" s="54"/>
      <c r="U10" s="54"/>
      <c r="V10" s="54"/>
      <c r="W10" s="65">
        <f>データ!$Q$6</f>
        <v>3960</v>
      </c>
      <c r="X10" s="65"/>
      <c r="Y10" s="65"/>
      <c r="Z10" s="65"/>
      <c r="AA10" s="65"/>
      <c r="AB10" s="65"/>
      <c r="AC10" s="65"/>
      <c r="AD10" s="2"/>
      <c r="AE10" s="2"/>
      <c r="AF10" s="2"/>
      <c r="AG10" s="2"/>
      <c r="AH10" s="2"/>
      <c r="AI10" s="2"/>
      <c r="AJ10" s="2"/>
      <c r="AK10" s="2"/>
      <c r="AL10" s="65">
        <f>データ!$U$6</f>
        <v>7680</v>
      </c>
      <c r="AM10" s="65"/>
      <c r="AN10" s="65"/>
      <c r="AO10" s="65"/>
      <c r="AP10" s="65"/>
      <c r="AQ10" s="65"/>
      <c r="AR10" s="65"/>
      <c r="AS10" s="65"/>
      <c r="AT10" s="36">
        <f>データ!$V$6</f>
        <v>28.74</v>
      </c>
      <c r="AU10" s="37"/>
      <c r="AV10" s="37"/>
      <c r="AW10" s="37"/>
      <c r="AX10" s="37"/>
      <c r="AY10" s="37"/>
      <c r="AZ10" s="37"/>
      <c r="BA10" s="37"/>
      <c r="BB10" s="54">
        <f>データ!$W$6</f>
        <v>267.22000000000003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X4HY3xXI41gS/jlB/VBBgOA7Ca/0x+FuQeVTzmLQpeBi0CIfZpindVv21Jsyp4SEkQigWv+CyS7CjJs5FgPAQ==" saltValue="57S5S1bot59Q2zOe7fvt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53619</v>
      </c>
      <c r="D6" s="20">
        <f t="shared" si="3"/>
        <v>46</v>
      </c>
      <c r="E6" s="20">
        <f t="shared" si="3"/>
        <v>1</v>
      </c>
      <c r="F6" s="20">
        <f t="shared" si="3"/>
        <v>0</v>
      </c>
      <c r="G6" s="20">
        <f t="shared" si="3"/>
        <v>1</v>
      </c>
      <c r="H6" s="20" t="str">
        <f t="shared" si="3"/>
        <v>秋田県　五城目町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72.23</v>
      </c>
      <c r="P6" s="21">
        <f t="shared" si="3"/>
        <v>96.64</v>
      </c>
      <c r="Q6" s="21">
        <f t="shared" si="3"/>
        <v>3960</v>
      </c>
      <c r="R6" s="21">
        <f t="shared" si="3"/>
        <v>8060</v>
      </c>
      <c r="S6" s="21">
        <f t="shared" si="3"/>
        <v>214.92</v>
      </c>
      <c r="T6" s="21">
        <f t="shared" si="3"/>
        <v>37.5</v>
      </c>
      <c r="U6" s="21">
        <f t="shared" si="3"/>
        <v>7680</v>
      </c>
      <c r="V6" s="21">
        <f t="shared" si="3"/>
        <v>28.74</v>
      </c>
      <c r="W6" s="21">
        <f t="shared" si="3"/>
        <v>267.22000000000003</v>
      </c>
      <c r="X6" s="22">
        <f>IF(X7="",NA(),X7)</f>
        <v>99.11</v>
      </c>
      <c r="Y6" s="22">
        <f t="shared" ref="Y6:AG6" si="4">IF(Y7="",NA(),Y7)</f>
        <v>96.78</v>
      </c>
      <c r="Z6" s="22">
        <f t="shared" si="4"/>
        <v>89.58</v>
      </c>
      <c r="AA6" s="22">
        <f t="shared" si="4"/>
        <v>86.19</v>
      </c>
      <c r="AB6" s="22">
        <f t="shared" si="4"/>
        <v>86.77</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2">
        <f t="shared" si="5"/>
        <v>5.24</v>
      </c>
      <c r="AN6" s="22">
        <f t="shared" si="5"/>
        <v>21.69</v>
      </c>
      <c r="AO6" s="22">
        <f t="shared" si="5"/>
        <v>24.04</v>
      </c>
      <c r="AP6" s="22">
        <f t="shared" si="5"/>
        <v>28.03</v>
      </c>
      <c r="AQ6" s="22">
        <f t="shared" si="5"/>
        <v>26.73</v>
      </c>
      <c r="AR6" s="22">
        <f t="shared" si="5"/>
        <v>27.85</v>
      </c>
      <c r="AS6" s="21" t="str">
        <f>IF(AS7="","",IF(AS7="-","【-】","【"&amp;SUBSTITUTE(TEXT(AS7,"#,##0.00"),"-","△")&amp;"】"))</f>
        <v>【1.50】</v>
      </c>
      <c r="AT6" s="22">
        <f>IF(AT7="",NA(),AT7)</f>
        <v>502.86</v>
      </c>
      <c r="AU6" s="22">
        <f t="shared" ref="AU6:BC6" si="6">IF(AU7="",NA(),AU7)</f>
        <v>488.48</v>
      </c>
      <c r="AV6" s="22">
        <f t="shared" si="6"/>
        <v>485.74</v>
      </c>
      <c r="AW6" s="22">
        <f t="shared" si="6"/>
        <v>357.21</v>
      </c>
      <c r="AX6" s="22">
        <f t="shared" si="6"/>
        <v>309.62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627.71</v>
      </c>
      <c r="BF6" s="22">
        <f t="shared" ref="BF6:BN6" si="7">IF(BF7="",NA(),BF7)</f>
        <v>580.22</v>
      </c>
      <c r="BG6" s="22">
        <f t="shared" si="7"/>
        <v>547.45000000000005</v>
      </c>
      <c r="BH6" s="22">
        <f t="shared" si="7"/>
        <v>514.58000000000004</v>
      </c>
      <c r="BI6" s="22">
        <f t="shared" si="7"/>
        <v>587.72</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91.52</v>
      </c>
      <c r="BQ6" s="22">
        <f t="shared" ref="BQ6:BY6" si="8">IF(BQ7="",NA(),BQ7)</f>
        <v>89.01</v>
      </c>
      <c r="BR6" s="22">
        <f t="shared" si="8"/>
        <v>82.87</v>
      </c>
      <c r="BS6" s="22">
        <f t="shared" si="8"/>
        <v>78.88</v>
      </c>
      <c r="BT6" s="22">
        <f t="shared" si="8"/>
        <v>56.36</v>
      </c>
      <c r="BU6" s="22">
        <f t="shared" si="8"/>
        <v>87.11</v>
      </c>
      <c r="BV6" s="22">
        <f t="shared" si="8"/>
        <v>82.78</v>
      </c>
      <c r="BW6" s="22">
        <f t="shared" si="8"/>
        <v>84.82</v>
      </c>
      <c r="BX6" s="22">
        <f t="shared" si="8"/>
        <v>82.29</v>
      </c>
      <c r="BY6" s="22">
        <f t="shared" si="8"/>
        <v>84.16</v>
      </c>
      <c r="BZ6" s="21" t="str">
        <f>IF(BZ7="","",IF(BZ7="-","【-】","【"&amp;SUBSTITUTE(TEXT(BZ7,"#,##0.00"),"-","△")&amp;"】"))</f>
        <v>【97.82】</v>
      </c>
      <c r="CA6" s="22">
        <f>IF(CA7="",NA(),CA7)</f>
        <v>221.97</v>
      </c>
      <c r="CB6" s="22">
        <f t="shared" ref="CB6:CJ6" si="9">IF(CB7="",NA(),CB7)</f>
        <v>227.07</v>
      </c>
      <c r="CC6" s="22">
        <f t="shared" si="9"/>
        <v>246.25</v>
      </c>
      <c r="CD6" s="22">
        <f t="shared" si="9"/>
        <v>260.38</v>
      </c>
      <c r="CE6" s="22">
        <f t="shared" si="9"/>
        <v>308.42</v>
      </c>
      <c r="CF6" s="22">
        <f t="shared" si="9"/>
        <v>223.98</v>
      </c>
      <c r="CG6" s="22">
        <f t="shared" si="9"/>
        <v>225.09</v>
      </c>
      <c r="CH6" s="22">
        <f t="shared" si="9"/>
        <v>224.82</v>
      </c>
      <c r="CI6" s="22">
        <f t="shared" si="9"/>
        <v>230.85</v>
      </c>
      <c r="CJ6" s="22">
        <f t="shared" si="9"/>
        <v>230.21</v>
      </c>
      <c r="CK6" s="21" t="str">
        <f>IF(CK7="","",IF(CK7="-","【-】","【"&amp;SUBSTITUTE(TEXT(CK7,"#,##0.00"),"-","△")&amp;"】"))</f>
        <v>【177.56】</v>
      </c>
      <c r="CL6" s="22">
        <f>IF(CL7="",NA(),CL7)</f>
        <v>56.54</v>
      </c>
      <c r="CM6" s="22">
        <f t="shared" ref="CM6:CU6" si="10">IF(CM7="",NA(),CM7)</f>
        <v>51.82</v>
      </c>
      <c r="CN6" s="22">
        <f t="shared" si="10"/>
        <v>50.74</v>
      </c>
      <c r="CO6" s="22">
        <f t="shared" si="10"/>
        <v>48.18</v>
      </c>
      <c r="CP6" s="22">
        <f t="shared" si="10"/>
        <v>45.53</v>
      </c>
      <c r="CQ6" s="22">
        <f t="shared" si="10"/>
        <v>49.64</v>
      </c>
      <c r="CR6" s="22">
        <f t="shared" si="10"/>
        <v>49.38</v>
      </c>
      <c r="CS6" s="22">
        <f t="shared" si="10"/>
        <v>50.09</v>
      </c>
      <c r="CT6" s="22">
        <f t="shared" si="10"/>
        <v>50.1</v>
      </c>
      <c r="CU6" s="22">
        <f t="shared" si="10"/>
        <v>49.76</v>
      </c>
      <c r="CV6" s="21" t="str">
        <f>IF(CV7="","",IF(CV7="-","【-】","【"&amp;SUBSTITUTE(TEXT(CV7,"#,##0.00"),"-","△")&amp;"】"))</f>
        <v>【59.81】</v>
      </c>
      <c r="CW6" s="22">
        <f>IF(CW7="",NA(),CW7)</f>
        <v>86.76</v>
      </c>
      <c r="CX6" s="22">
        <f t="shared" ref="CX6:DF6" si="11">IF(CX7="",NA(),CX7)</f>
        <v>86.4</v>
      </c>
      <c r="CY6" s="22">
        <f t="shared" si="11"/>
        <v>85.64</v>
      </c>
      <c r="CZ6" s="22">
        <f t="shared" si="11"/>
        <v>85.59</v>
      </c>
      <c r="DA6" s="22">
        <f t="shared" si="11"/>
        <v>84.65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43.56</v>
      </c>
      <c r="DI6" s="22">
        <f t="shared" ref="DI6:DQ6" si="12">IF(DI7="",NA(),DI7)</f>
        <v>46.01</v>
      </c>
      <c r="DJ6" s="22">
        <f t="shared" si="12"/>
        <v>47.48</v>
      </c>
      <c r="DK6" s="22">
        <f t="shared" si="12"/>
        <v>49.81</v>
      </c>
      <c r="DL6" s="22">
        <f t="shared" si="12"/>
        <v>51.81</v>
      </c>
      <c r="DM6" s="22">
        <f t="shared" si="12"/>
        <v>47.31</v>
      </c>
      <c r="DN6" s="22">
        <f t="shared" si="12"/>
        <v>47.5</v>
      </c>
      <c r="DO6" s="22">
        <f t="shared" si="12"/>
        <v>48.41</v>
      </c>
      <c r="DP6" s="22">
        <f t="shared" si="12"/>
        <v>50.02</v>
      </c>
      <c r="DQ6" s="22">
        <f t="shared" si="12"/>
        <v>51.38</v>
      </c>
      <c r="DR6" s="21" t="str">
        <f>IF(DR7="","",IF(DR7="-","【-】","【"&amp;SUBSTITUTE(TEXT(DR7,"#,##0.00"),"-","△")&amp;"】"))</f>
        <v>【52.02】</v>
      </c>
      <c r="DS6" s="22">
        <f>IF(DS7="",NA(),DS7)</f>
        <v>0.17</v>
      </c>
      <c r="DT6" s="21">
        <f t="shared" ref="DT6:EB6" si="13">IF(DT7="",NA(),DT7)</f>
        <v>0</v>
      </c>
      <c r="DU6" s="22">
        <f t="shared" si="13"/>
        <v>2.48</v>
      </c>
      <c r="DV6" s="22">
        <f t="shared" si="13"/>
        <v>2.48</v>
      </c>
      <c r="DW6" s="22">
        <f t="shared" si="13"/>
        <v>2.48</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53619</v>
      </c>
      <c r="D7" s="24">
        <v>46</v>
      </c>
      <c r="E7" s="24">
        <v>1</v>
      </c>
      <c r="F7" s="24">
        <v>0</v>
      </c>
      <c r="G7" s="24">
        <v>1</v>
      </c>
      <c r="H7" s="24" t="s">
        <v>93</v>
      </c>
      <c r="I7" s="24" t="s">
        <v>94</v>
      </c>
      <c r="J7" s="24" t="s">
        <v>95</v>
      </c>
      <c r="K7" s="24" t="s">
        <v>96</v>
      </c>
      <c r="L7" s="24" t="s">
        <v>97</v>
      </c>
      <c r="M7" s="24" t="s">
        <v>98</v>
      </c>
      <c r="N7" s="25" t="s">
        <v>99</v>
      </c>
      <c r="O7" s="25">
        <v>72.23</v>
      </c>
      <c r="P7" s="25">
        <v>96.64</v>
      </c>
      <c r="Q7" s="25">
        <v>3960</v>
      </c>
      <c r="R7" s="25">
        <v>8060</v>
      </c>
      <c r="S7" s="25">
        <v>214.92</v>
      </c>
      <c r="T7" s="25">
        <v>37.5</v>
      </c>
      <c r="U7" s="25">
        <v>7680</v>
      </c>
      <c r="V7" s="25">
        <v>28.74</v>
      </c>
      <c r="W7" s="25">
        <v>267.22000000000003</v>
      </c>
      <c r="X7" s="25">
        <v>99.11</v>
      </c>
      <c r="Y7" s="25">
        <v>96.78</v>
      </c>
      <c r="Z7" s="25">
        <v>89.58</v>
      </c>
      <c r="AA7" s="25">
        <v>86.19</v>
      </c>
      <c r="AB7" s="25">
        <v>86.77</v>
      </c>
      <c r="AC7" s="25">
        <v>104.35</v>
      </c>
      <c r="AD7" s="25">
        <v>105.34</v>
      </c>
      <c r="AE7" s="25">
        <v>105.77</v>
      </c>
      <c r="AF7" s="25">
        <v>104.82</v>
      </c>
      <c r="AG7" s="25">
        <v>106.46</v>
      </c>
      <c r="AH7" s="25">
        <v>108.24</v>
      </c>
      <c r="AI7" s="25">
        <v>0</v>
      </c>
      <c r="AJ7" s="25">
        <v>0</v>
      </c>
      <c r="AK7" s="25">
        <v>0</v>
      </c>
      <c r="AL7" s="25">
        <v>0</v>
      </c>
      <c r="AM7" s="25">
        <v>5.24</v>
      </c>
      <c r="AN7" s="25">
        <v>21.69</v>
      </c>
      <c r="AO7" s="25">
        <v>24.04</v>
      </c>
      <c r="AP7" s="25">
        <v>28.03</v>
      </c>
      <c r="AQ7" s="25">
        <v>26.73</v>
      </c>
      <c r="AR7" s="25">
        <v>27.85</v>
      </c>
      <c r="AS7" s="25">
        <v>1.5</v>
      </c>
      <c r="AT7" s="25">
        <v>502.86</v>
      </c>
      <c r="AU7" s="25">
        <v>488.48</v>
      </c>
      <c r="AV7" s="25">
        <v>485.74</v>
      </c>
      <c r="AW7" s="25">
        <v>357.21</v>
      </c>
      <c r="AX7" s="25">
        <v>309.62</v>
      </c>
      <c r="AY7" s="25">
        <v>301.04000000000002</v>
      </c>
      <c r="AZ7" s="25">
        <v>305.08</v>
      </c>
      <c r="BA7" s="25">
        <v>305.33999999999997</v>
      </c>
      <c r="BB7" s="25">
        <v>310.01</v>
      </c>
      <c r="BC7" s="25">
        <v>311.12</v>
      </c>
      <c r="BD7" s="25">
        <v>243.36</v>
      </c>
      <c r="BE7" s="25">
        <v>627.71</v>
      </c>
      <c r="BF7" s="25">
        <v>580.22</v>
      </c>
      <c r="BG7" s="25">
        <v>547.45000000000005</v>
      </c>
      <c r="BH7" s="25">
        <v>514.58000000000004</v>
      </c>
      <c r="BI7" s="25">
        <v>587.72</v>
      </c>
      <c r="BJ7" s="25">
        <v>551.62</v>
      </c>
      <c r="BK7" s="25">
        <v>585.59</v>
      </c>
      <c r="BL7" s="25">
        <v>561.34</v>
      </c>
      <c r="BM7" s="25">
        <v>538.33000000000004</v>
      </c>
      <c r="BN7" s="25">
        <v>515.14</v>
      </c>
      <c r="BO7" s="25">
        <v>265.93</v>
      </c>
      <c r="BP7" s="25">
        <v>91.52</v>
      </c>
      <c r="BQ7" s="25">
        <v>89.01</v>
      </c>
      <c r="BR7" s="25">
        <v>82.87</v>
      </c>
      <c r="BS7" s="25">
        <v>78.88</v>
      </c>
      <c r="BT7" s="25">
        <v>56.36</v>
      </c>
      <c r="BU7" s="25">
        <v>87.11</v>
      </c>
      <c r="BV7" s="25">
        <v>82.78</v>
      </c>
      <c r="BW7" s="25">
        <v>84.82</v>
      </c>
      <c r="BX7" s="25">
        <v>82.29</v>
      </c>
      <c r="BY7" s="25">
        <v>84.16</v>
      </c>
      <c r="BZ7" s="25">
        <v>97.82</v>
      </c>
      <c r="CA7" s="25">
        <v>221.97</v>
      </c>
      <c r="CB7" s="25">
        <v>227.07</v>
      </c>
      <c r="CC7" s="25">
        <v>246.25</v>
      </c>
      <c r="CD7" s="25">
        <v>260.38</v>
      </c>
      <c r="CE7" s="25">
        <v>308.42</v>
      </c>
      <c r="CF7" s="25">
        <v>223.98</v>
      </c>
      <c r="CG7" s="25">
        <v>225.09</v>
      </c>
      <c r="CH7" s="25">
        <v>224.82</v>
      </c>
      <c r="CI7" s="25">
        <v>230.85</v>
      </c>
      <c r="CJ7" s="25">
        <v>230.21</v>
      </c>
      <c r="CK7" s="25">
        <v>177.56</v>
      </c>
      <c r="CL7" s="25">
        <v>56.54</v>
      </c>
      <c r="CM7" s="25">
        <v>51.82</v>
      </c>
      <c r="CN7" s="25">
        <v>50.74</v>
      </c>
      <c r="CO7" s="25">
        <v>48.18</v>
      </c>
      <c r="CP7" s="25">
        <v>45.53</v>
      </c>
      <c r="CQ7" s="25">
        <v>49.64</v>
      </c>
      <c r="CR7" s="25">
        <v>49.38</v>
      </c>
      <c r="CS7" s="25">
        <v>50.09</v>
      </c>
      <c r="CT7" s="25">
        <v>50.1</v>
      </c>
      <c r="CU7" s="25">
        <v>49.76</v>
      </c>
      <c r="CV7" s="25">
        <v>59.81</v>
      </c>
      <c r="CW7" s="25">
        <v>86.76</v>
      </c>
      <c r="CX7" s="25">
        <v>86.4</v>
      </c>
      <c r="CY7" s="25">
        <v>85.64</v>
      </c>
      <c r="CZ7" s="25">
        <v>85.59</v>
      </c>
      <c r="DA7" s="25">
        <v>84.65</v>
      </c>
      <c r="DB7" s="25">
        <v>78.09</v>
      </c>
      <c r="DC7" s="25">
        <v>78.010000000000005</v>
      </c>
      <c r="DD7" s="25">
        <v>77.599999999999994</v>
      </c>
      <c r="DE7" s="25">
        <v>77.3</v>
      </c>
      <c r="DF7" s="25">
        <v>76.64</v>
      </c>
      <c r="DG7" s="25">
        <v>89.42</v>
      </c>
      <c r="DH7" s="25">
        <v>43.56</v>
      </c>
      <c r="DI7" s="25">
        <v>46.01</v>
      </c>
      <c r="DJ7" s="25">
        <v>47.48</v>
      </c>
      <c r="DK7" s="25">
        <v>49.81</v>
      </c>
      <c r="DL7" s="25">
        <v>51.81</v>
      </c>
      <c r="DM7" s="25">
        <v>47.31</v>
      </c>
      <c r="DN7" s="25">
        <v>47.5</v>
      </c>
      <c r="DO7" s="25">
        <v>48.41</v>
      </c>
      <c r="DP7" s="25">
        <v>50.02</v>
      </c>
      <c r="DQ7" s="25">
        <v>51.38</v>
      </c>
      <c r="DR7" s="25">
        <v>52.02</v>
      </c>
      <c r="DS7" s="25">
        <v>0.17</v>
      </c>
      <c r="DT7" s="25">
        <v>0</v>
      </c>
      <c r="DU7" s="25">
        <v>2.48</v>
      </c>
      <c r="DV7" s="25">
        <v>2.48</v>
      </c>
      <c r="DW7" s="25">
        <v>2.48</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mskz</cp:lastModifiedBy>
  <cp:lastPrinted>2025-02-25T07:29:27Z</cp:lastPrinted>
  <dcterms:created xsi:type="dcterms:W3CDTF">2025-01-24T06:44:53Z</dcterms:created>
  <dcterms:modified xsi:type="dcterms:W3CDTF">2025-02-25T07:29:52Z</dcterms:modified>
  <cp:category/>
</cp:coreProperties>
</file>