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sid.gojome\Desktop\【下水道】260116公営企業に係る「経営比較分析表」の分析・公表\提出\"/>
    </mc:Choice>
  </mc:AlternateContent>
  <xr:revisionPtr revIDLastSave="0" documentId="13_ncr:1_{E289C894-78EA-4B97-8A8D-3D2A1BADAFD6}" xr6:coauthVersionLast="47" xr6:coauthVersionMax="47" xr10:uidLastSave="{00000000-0000-0000-0000-000000000000}"/>
  <workbookProtection workbookAlgorithmName="SHA-512" workbookHashValue="Y9424zAx436Tn4Nj9dPC7+zfijap57VO3iEYquOPvTTRMWdiuA94prdkTspzWPR4SV0KptXiXn6rgYQIEeGIAQ==" workbookSaltValue="wPhUGFZIu9bhDXE/dyg3OA==" workbookSpinCount="100000" lockStructure="1"/>
  <bookViews>
    <workbookView xWindow="-28920" yWindow="-120" windowWidth="29040" windowHeight="15840" xr2:uid="{00000000-000D-0000-FFFF-FFFF00000000}"/>
  </bookViews>
  <sheets>
    <sheet name="法適用_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O85" i="4" s="1"/>
  <c r="EM6" i="5"/>
  <c r="EL6" i="5"/>
  <c r="EK6" i="5"/>
  <c r="EJ6" i="5"/>
  <c r="EI6" i="5"/>
  <c r="EH6" i="5"/>
  <c r="EG6" i="5"/>
  <c r="EF6" i="5"/>
  <c r="EE6" i="5"/>
  <c r="ED6" i="5"/>
  <c r="EC6" i="5"/>
  <c r="N85" i="4" s="1"/>
  <c r="EB6" i="5"/>
  <c r="EA6" i="5"/>
  <c r="DZ6" i="5"/>
  <c r="DY6" i="5"/>
  <c r="DX6" i="5"/>
  <c r="DW6" i="5"/>
  <c r="DV6" i="5"/>
  <c r="DU6" i="5"/>
  <c r="DT6" i="5"/>
  <c r="DS6" i="5"/>
  <c r="DR6" i="5"/>
  <c r="M85" i="4" s="1"/>
  <c r="DQ6" i="5"/>
  <c r="DP6" i="5"/>
  <c r="DO6" i="5"/>
  <c r="DN6" i="5"/>
  <c r="DM6" i="5"/>
  <c r="DL6" i="5"/>
  <c r="DK6" i="5"/>
  <c r="DJ6" i="5"/>
  <c r="DI6" i="5"/>
  <c r="DH6" i="5"/>
  <c r="DG6" i="5"/>
  <c r="L85" i="4" s="1"/>
  <c r="DF6" i="5"/>
  <c r="DE6" i="5"/>
  <c r="DD6" i="5"/>
  <c r="DC6" i="5"/>
  <c r="DB6" i="5"/>
  <c r="DA6" i="5"/>
  <c r="CZ6" i="5"/>
  <c r="CY6" i="5"/>
  <c r="CX6" i="5"/>
  <c r="CW6" i="5"/>
  <c r="CV6" i="5"/>
  <c r="K85" i="4" s="1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G85" i="4" s="1"/>
  <c r="BC6" i="5"/>
  <c r="BB6" i="5"/>
  <c r="BA6" i="5"/>
  <c r="AZ6" i="5"/>
  <c r="AY6" i="5"/>
  <c r="AX6" i="5"/>
  <c r="AW6" i="5"/>
  <c r="AV6" i="5"/>
  <c r="AU6" i="5"/>
  <c r="AT6" i="5"/>
  <c r="AS6" i="5"/>
  <c r="F85" i="4" s="1"/>
  <c r="AR6" i="5"/>
  <c r="AQ6" i="5"/>
  <c r="AP6" i="5"/>
  <c r="AO6" i="5"/>
  <c r="AN6" i="5"/>
  <c r="AM6" i="5"/>
  <c r="AL6" i="5"/>
  <c r="AK6" i="5"/>
  <c r="AJ6" i="5"/>
  <c r="AI6" i="5"/>
  <c r="AH6" i="5"/>
  <c r="E85" i="4" s="1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AL10" i="4" s="1"/>
  <c r="T6" i="5"/>
  <c r="S6" i="5"/>
  <c r="R6" i="5"/>
  <c r="Q6" i="5"/>
  <c r="P6" i="5"/>
  <c r="P10" i="4" s="1"/>
  <c r="O6" i="5"/>
  <c r="I10" i="4" s="1"/>
  <c r="N6" i="5"/>
  <c r="M6" i="5"/>
  <c r="AD8" i="4" s="1"/>
  <c r="L6" i="5"/>
  <c r="K6" i="5"/>
  <c r="J6" i="5"/>
  <c r="I8" i="4" s="1"/>
  <c r="I6" i="5"/>
  <c r="H6" i="5"/>
  <c r="B6" i="4" s="1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J85" i="4"/>
  <c r="I85" i="4"/>
  <c r="H85" i="4"/>
  <c r="AT10" i="4"/>
  <c r="W10" i="4"/>
  <c r="B10" i="4"/>
  <c r="BB8" i="4"/>
  <c r="AT8" i="4"/>
  <c r="AL8" i="4"/>
  <c r="W8" i="4"/>
  <c r="P8" i="4"/>
  <c r="B8" i="4"/>
</calcChain>
</file>

<file path=xl/sharedStrings.xml><?xml version="1.0" encoding="utf-8"?>
<sst xmlns="http://schemas.openxmlformats.org/spreadsheetml/2006/main" count="228" uniqueCount="112">
  <si>
    <t>経営比較分析表（令和6年度決算）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</si>
  <si>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</si>
  <si>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</si>
  <si>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</si>
  <si>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</si>
  <si>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</si>
  <si>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</si>
  <si>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</si>
  <si>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</si>
  <si>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</si>
  <si>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</si>
  <si>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</si>
  <si>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</si>
  <si>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</si>
  <si>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</si>
  <si>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</si>
  <si>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</si>
  <si>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</si>
  <si>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</si>
  <si>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</si>
  <si>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</si>
  <si>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</si>
  <si>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</si>
  <si>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</si>
  <si>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</si>
  <si>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</si>
  <si>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</si>
  <si>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</si>
  <si>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</si>
  <si>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</si>
  <si>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</si>
  <si>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</si>
  <si>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</si>
  <si>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</si>
  <si>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</si>
  <si>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</si>
  <si>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</si>
  <si>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</si>
  <si>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</si>
  <si>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</si>
  <si>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</si>
  <si>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</si>
  <si>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</si>
  <si>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</si>
  <si>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</si>
  <si>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</si>
  <si>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</si>
  <si>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</si>
  <si>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</si>
  <si>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</si>
  <si>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</si>
  <si>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</si>
  <si>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</si>
  <si>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</si>
  <si>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</si>
  <si>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</si>
  <si>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</si>
  <si>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</si>
  <si>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</si>
  <si>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</si>
  <si>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</si>
  <si>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</si>
  <si>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</si>
  <si>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</si>
  <si>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</si>
  <si>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</si>
  <si>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</si>
  <si>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</si>
  <si>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</si>
  <si>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</si>
  <si>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</si>
  <si>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</si>
  <si>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</si>
  <si>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</si>
  <si>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</si>
  <si>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</si>
  <si>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</si>
  <si>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</si>
  <si>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</si>
  <si>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</si>
  <si>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</si>
  <si>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</si>
  <si>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</si>
  <si>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</si>
  <si>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</si>
  <si>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</si>
  <si>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</si>
  <si>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</si>
  <si>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</si>
  <si>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</si>
  <si>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</si>
  <si>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</si>
  <si>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</si>
  <si>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秋田県　五城目町</t>
  </si>
  <si>
    <t>法適用</t>
  </si>
  <si>
    <t>水道事業</t>
  </si>
  <si>
    <t>末端給水事業</t>
  </si>
  <si>
    <t>A8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</si>
  <si>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</si>
  <si>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</si>
  <si>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</si>
  <si>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</si>
  <si>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</si>
  <si>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</si>
  <si>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</si>
  <si>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</si>
  <si>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</si>
  <si>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</si>
  <si>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</si>
  <si>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「①有形固定資産減価償却率」は、施設の老朽化により徐々に上昇している。
「②管路経年化率」は令和３年度末から増となり今後は徐々に上昇する。
「③管路更新率」は０％で進んでいない。耐震性の低い管路を多く抱えており更新は必要であるが、経営上、多くの更新は困難であるため、更新すべき管路を精査し、効率的な更新に努める。</t>
    <phoneticPr fontId="4"/>
  </si>
  <si>
    <t>「①経常収支比率」は、平成２９年度から１００％を下回っており、給水収益の減少及び資材費等の高騰により、赤字額が増加傾向となっている。
「②累積欠損金比率」は、令和５年度、令和６年度と欠損金が生じていることから上昇している。今後も上昇する見込み。
「③流動比率」は、１００％以上で短期的な債務に対する支払能力は有しているが、現預金等の流動資産の減少により低下している。
「④企業債残高対給水収益比率」は、令和３年度から建設改良に係る企業債の借入をしており、当面借入を行う予定であるが、企業債残高の減少に努めながらの借入をする必要がある。
「⑤料金回収率」は、１００％を下回っており、給水に係る費用を給水収益で賄えていない状況が続いている。現状では回復は見込めない。
「⑥給水原価」は、資材費及び労務費等の高騰より、今後も上昇が続くものと見込まれる。
「⑦施設利用率」は、水需要の減少により今後も低下する見込み。施設の改築又は長寿命化等を検討しながら、施設規模の適正化を図る必要がある。
「⑧有収率」は大幅な変動はないが、漏水調査や修繕により向上するよう努める。</t>
    <rPh sb="24" eb="26">
      <t>シタマワ</t>
    </rPh>
    <rPh sb="31" eb="35">
      <t>キュウスイシュウエキ</t>
    </rPh>
    <rPh sb="36" eb="38">
      <t>ゲンショウ</t>
    </rPh>
    <rPh sb="38" eb="39">
      <t>オヨ</t>
    </rPh>
    <rPh sb="40" eb="43">
      <t>シザイヒ</t>
    </rPh>
    <rPh sb="43" eb="44">
      <t>トウ</t>
    </rPh>
    <rPh sb="45" eb="47">
      <t>コウトウ</t>
    </rPh>
    <rPh sb="51" eb="54">
      <t>アカジガク</t>
    </rPh>
    <rPh sb="55" eb="57">
      <t>ゾウカ</t>
    </rPh>
    <rPh sb="57" eb="59">
      <t>ケイコウ</t>
    </rPh>
    <rPh sb="85" eb="87">
      <t>レイワ</t>
    </rPh>
    <rPh sb="88" eb="90">
      <t>ネンド</t>
    </rPh>
    <rPh sb="104" eb="106">
      <t>ジョウショウ</t>
    </rPh>
    <rPh sb="111" eb="113">
      <t>コンゴ</t>
    </rPh>
    <rPh sb="114" eb="116">
      <t>ジョウショウ</t>
    </rPh>
    <rPh sb="118" eb="120">
      <t>ミコ</t>
    </rPh>
    <rPh sb="161" eb="164">
      <t>ゲンヨキン</t>
    </rPh>
    <rPh sb="164" eb="165">
      <t>トウ</t>
    </rPh>
    <rPh sb="166" eb="170">
      <t>リュウドウシサン</t>
    </rPh>
    <rPh sb="171" eb="173">
      <t>ゲンショウ</t>
    </rPh>
    <rPh sb="176" eb="178">
      <t>テイカ</t>
    </rPh>
    <rPh sb="283" eb="285">
      <t>シタマワ</t>
    </rPh>
    <rPh sb="341" eb="344">
      <t>シザイヒ</t>
    </rPh>
    <rPh sb="344" eb="345">
      <t>オヨ</t>
    </rPh>
    <rPh sb="346" eb="349">
      <t>ロウムヒ</t>
    </rPh>
    <rPh sb="349" eb="350">
      <t>トウ</t>
    </rPh>
    <rPh sb="393" eb="395">
      <t>コンゴ</t>
    </rPh>
    <rPh sb="400" eb="402">
      <t>ミコ</t>
    </rPh>
    <rPh sb="404" eb="406">
      <t>シセツ</t>
    </rPh>
    <rPh sb="407" eb="409">
      <t>カイチク</t>
    </rPh>
    <rPh sb="409" eb="410">
      <t>マタ</t>
    </rPh>
    <rPh sb="411" eb="416">
      <t>チョウジュミョウカトウ</t>
    </rPh>
    <rPh sb="417" eb="419">
      <t>ケントウ</t>
    </rPh>
    <rPh sb="424" eb="428">
      <t>シセツキボ</t>
    </rPh>
    <rPh sb="429" eb="432">
      <t>テキセイカ</t>
    </rPh>
    <rPh sb="433" eb="434">
      <t>ハカ</t>
    </rPh>
    <rPh sb="435" eb="437">
      <t>ヒツヨウ</t>
    </rPh>
    <phoneticPr fontId="4"/>
  </si>
  <si>
    <t>　平成２９年度から続く赤字経営により、令和６年度決算において約６５百万円の未処理欠損金を計上している。
　現状では、経常収支比率及び料金回収率の向上は見込めないことから、料金改定に着手し令和８年度からの改定を実施予定である。
　料金改定により、未処理欠損金の解消を図り、施設更新の原資となる内部留保資金を充実させる必要がある。また、経営の健全性を確保するため、定期的に水需要及び維持管理に要する費用等について見直しをし、必要であれば料金改定を実施する。</t>
    <rPh sb="1" eb="3">
      <t>ヘイセイ</t>
    </rPh>
    <rPh sb="5" eb="7">
      <t>ネンド</t>
    </rPh>
    <rPh sb="9" eb="10">
      <t>ツヅ</t>
    </rPh>
    <rPh sb="11" eb="15">
      <t>アカジケイエイ</t>
    </rPh>
    <rPh sb="19" eb="21">
      <t>レイワ</t>
    </rPh>
    <rPh sb="22" eb="24">
      <t>ネンド</t>
    </rPh>
    <rPh sb="24" eb="26">
      <t>ケッサン</t>
    </rPh>
    <rPh sb="30" eb="31">
      <t>ヤク</t>
    </rPh>
    <rPh sb="33" eb="36">
      <t>ヒャクマンエン</t>
    </rPh>
    <rPh sb="37" eb="40">
      <t>ミショリ</t>
    </rPh>
    <rPh sb="40" eb="43">
      <t>ケッソンキン</t>
    </rPh>
    <rPh sb="44" eb="46">
      <t>ケイジョウ</t>
    </rPh>
    <rPh sb="53" eb="55">
      <t>ゲンジョウ</t>
    </rPh>
    <rPh sb="64" eb="65">
      <t>オヨ</t>
    </rPh>
    <rPh sb="72" eb="74">
      <t>コウジョウ</t>
    </rPh>
    <rPh sb="75" eb="77">
      <t>ミコ</t>
    </rPh>
    <rPh sb="85" eb="89">
      <t>リョウキンカイテイ</t>
    </rPh>
    <rPh sb="90" eb="92">
      <t>チャクシュ</t>
    </rPh>
    <rPh sb="93" eb="95">
      <t>レイワ</t>
    </rPh>
    <rPh sb="96" eb="98">
      <t>ネンド</t>
    </rPh>
    <rPh sb="101" eb="103">
      <t>カイテイ</t>
    </rPh>
    <rPh sb="104" eb="106">
      <t>ジッシ</t>
    </rPh>
    <rPh sb="106" eb="108">
      <t>ヨテイ</t>
    </rPh>
    <rPh sb="114" eb="118">
      <t>リョウキンカイテイ</t>
    </rPh>
    <rPh sb="122" eb="128">
      <t>ミショリケッソンキン</t>
    </rPh>
    <rPh sb="129" eb="131">
      <t>カイショウ</t>
    </rPh>
    <rPh sb="132" eb="133">
      <t>ハカ</t>
    </rPh>
    <rPh sb="135" eb="137">
      <t>シセツ</t>
    </rPh>
    <rPh sb="137" eb="139">
      <t>コウシン</t>
    </rPh>
    <rPh sb="140" eb="142">
      <t>ゲンシ</t>
    </rPh>
    <rPh sb="145" eb="147">
      <t>ナイブ</t>
    </rPh>
    <rPh sb="147" eb="151">
      <t>リュウホシキン</t>
    </rPh>
    <rPh sb="152" eb="154">
      <t>ジュウジツ</t>
    </rPh>
    <rPh sb="157" eb="159">
      <t>ヒツヨウ</t>
    </rPh>
    <rPh sb="173" eb="175">
      <t>カクホ</t>
    </rPh>
    <rPh sb="180" eb="183">
      <t>テイキテキ</t>
    </rPh>
    <rPh sb="184" eb="187">
      <t>ミズジュヨウ</t>
    </rPh>
    <rPh sb="187" eb="188">
      <t>オヨ</t>
    </rPh>
    <rPh sb="189" eb="193">
      <t>イジカンリ</t>
    </rPh>
    <rPh sb="194" eb="195">
      <t>ヨウ</t>
    </rPh>
    <rPh sb="197" eb="200">
      <t>ヒヨウトウ</t>
    </rPh>
    <rPh sb="204" eb="206">
      <t>ミナオ</t>
    </rPh>
    <rPh sb="210" eb="212">
      <t>ヒツヨウ</t>
    </rPh>
    <rPh sb="216" eb="220">
      <t>リョウキンカイテイ</t>
    </rPh>
    <rPh sb="221" eb="223">
      <t>ジッシ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</si>
</sst>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horizontal="left" vertical="center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AF-40B4-94BD-A7EEB756B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0.4</c:v>
                </c:pt>
                <c:pt idx="1">
                  <c:v>0.36</c:v>
                </c:pt>
                <c:pt idx="2">
                  <c:v>0.56999999999999995</c:v>
                </c:pt>
                <c:pt idx="3">
                  <c:v>0.56000000000000005</c:v>
                </c:pt>
                <c:pt idx="4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AF-40B4-94BD-A7EEB756B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51.82</c:v>
                </c:pt>
                <c:pt idx="1">
                  <c:v>50.74</c:v>
                </c:pt>
                <c:pt idx="2">
                  <c:v>48.18</c:v>
                </c:pt>
                <c:pt idx="3">
                  <c:v>45.53</c:v>
                </c:pt>
                <c:pt idx="4">
                  <c:v>43.61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56-4B68-AD47-F3DE3B7BF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49.38</c:v>
                </c:pt>
                <c:pt idx="1">
                  <c:v>50.09</c:v>
                </c:pt>
                <c:pt idx="2">
                  <c:v>50.1</c:v>
                </c:pt>
                <c:pt idx="3">
                  <c:v>49.76</c:v>
                </c:pt>
                <c:pt idx="4">
                  <c:v>49.74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56-4B68-AD47-F3DE3B7BF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86.4</c:v>
                </c:pt>
                <c:pt idx="1">
                  <c:v>85.64</c:v>
                </c:pt>
                <c:pt idx="2">
                  <c:v>85.59</c:v>
                </c:pt>
                <c:pt idx="3">
                  <c:v>84.65</c:v>
                </c:pt>
                <c:pt idx="4">
                  <c:v>86.58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59-42AA-A758-0883A8491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78.010000000000005</c:v>
                </c:pt>
                <c:pt idx="1">
                  <c:v>77.599999999999994</c:v>
                </c:pt>
                <c:pt idx="2">
                  <c:v>77.3</c:v>
                </c:pt>
                <c:pt idx="3">
                  <c:v>76.64</c:v>
                </c:pt>
                <c:pt idx="4">
                  <c:v>75.37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59-42AA-A758-0883A8491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96.78</c:v>
                </c:pt>
                <c:pt idx="1">
                  <c:v>89.58</c:v>
                </c:pt>
                <c:pt idx="2">
                  <c:v>86.19</c:v>
                </c:pt>
                <c:pt idx="3">
                  <c:v>86.77</c:v>
                </c:pt>
                <c:pt idx="4">
                  <c:v>76.55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C8-4900-A3CE-EDED2A58F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105.34</c:v>
                </c:pt>
                <c:pt idx="1">
                  <c:v>105.77</c:v>
                </c:pt>
                <c:pt idx="2">
                  <c:v>104.82</c:v>
                </c:pt>
                <c:pt idx="3">
                  <c:v>106.46</c:v>
                </c:pt>
                <c:pt idx="4">
                  <c:v>103.41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C8-4900-A3CE-EDED2A58F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46.01</c:v>
                </c:pt>
                <c:pt idx="1">
                  <c:v>47.48</c:v>
                </c:pt>
                <c:pt idx="2">
                  <c:v>49.81</c:v>
                </c:pt>
                <c:pt idx="3">
                  <c:v>51.81</c:v>
                </c:pt>
                <c:pt idx="4">
                  <c:v>53.99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31-4B06-804C-BC55E1801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47.5</c:v>
                </c:pt>
                <c:pt idx="1">
                  <c:v>48.41</c:v>
                </c:pt>
                <c:pt idx="2">
                  <c:v>50.02</c:v>
                </c:pt>
                <c:pt idx="3">
                  <c:v>51.38</c:v>
                </c:pt>
                <c:pt idx="4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31-4B06-804C-BC55E1801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2.48</c:v>
                </c:pt>
                <c:pt idx="2">
                  <c:v>2.48</c:v>
                </c:pt>
                <c:pt idx="3">
                  <c:v>2.48</c:v>
                </c:pt>
                <c:pt idx="4">
                  <c:v>2.48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95-4554-B44E-D5ED65E05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17.399999999999999</c:v>
                </c:pt>
                <c:pt idx="1">
                  <c:v>18.64</c:v>
                </c:pt>
                <c:pt idx="2">
                  <c:v>19.510000000000002</c:v>
                </c:pt>
                <c:pt idx="3">
                  <c:v>21.6</c:v>
                </c:pt>
                <c:pt idx="4">
                  <c:v>23.36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95-4554-B44E-D5ED65E05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;&quot;-&quot;">
                  <c:v>5.24</c:v>
                </c:pt>
                <c:pt idx="4" formatCode="#,##0.00;&quot;△&quot;#,##0.00;&quot;-&quot;">
                  <c:v>42.02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D8-44A3-AF65-5621787D3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24.04</c:v>
                </c:pt>
                <c:pt idx="1">
                  <c:v>28.03</c:v>
                </c:pt>
                <c:pt idx="2">
                  <c:v>26.73</c:v>
                </c:pt>
                <c:pt idx="3">
                  <c:v>27.85</c:v>
                </c:pt>
                <c:pt idx="4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D8-44A3-AF65-5621787D3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488.48</c:v>
                </c:pt>
                <c:pt idx="1">
                  <c:v>485.74</c:v>
                </c:pt>
                <c:pt idx="2">
                  <c:v>357.21</c:v>
                </c:pt>
                <c:pt idx="3">
                  <c:v>309.62</c:v>
                </c:pt>
                <c:pt idx="4">
                  <c:v>330.86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8D-41FC-B44D-EE4DDC331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305.08</c:v>
                </c:pt>
                <c:pt idx="1">
                  <c:v>305.33999999999997</c:v>
                </c:pt>
                <c:pt idx="2">
                  <c:v>310.01</c:v>
                </c:pt>
                <c:pt idx="3">
                  <c:v>311.12</c:v>
                </c:pt>
                <c:pt idx="4">
                  <c:v>293.51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8D-41FC-B44D-EE4DDC331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580.22</c:v>
                </c:pt>
                <c:pt idx="1">
                  <c:v>547.45000000000005</c:v>
                </c:pt>
                <c:pt idx="2">
                  <c:v>514.58000000000004</c:v>
                </c:pt>
                <c:pt idx="3">
                  <c:v>587.72</c:v>
                </c:pt>
                <c:pt idx="4">
                  <c:v>444.33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48-4F62-BDF6-872069CF7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585.59</c:v>
                </c:pt>
                <c:pt idx="1">
                  <c:v>561.34</c:v>
                </c:pt>
                <c:pt idx="2">
                  <c:v>538.33000000000004</c:v>
                </c:pt>
                <c:pt idx="3">
                  <c:v>515.14</c:v>
                </c:pt>
                <c:pt idx="4">
                  <c:v>498.34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48-4F62-BDF6-872069CF7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89.01</c:v>
                </c:pt>
                <c:pt idx="1">
                  <c:v>82.87</c:v>
                </c:pt>
                <c:pt idx="2">
                  <c:v>78.88</c:v>
                </c:pt>
                <c:pt idx="3">
                  <c:v>56.36</c:v>
                </c:pt>
                <c:pt idx="4">
                  <c:v>67.56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75-4F82-8164-02816533E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82.78</c:v>
                </c:pt>
                <c:pt idx="1">
                  <c:v>84.82</c:v>
                </c:pt>
                <c:pt idx="2">
                  <c:v>82.29</c:v>
                </c:pt>
                <c:pt idx="3">
                  <c:v>84.16</c:v>
                </c:pt>
                <c:pt idx="4">
                  <c:v>81.45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75-4F82-8164-02816533E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227.07</c:v>
                </c:pt>
                <c:pt idx="1">
                  <c:v>246.25</c:v>
                </c:pt>
                <c:pt idx="2">
                  <c:v>260.38</c:v>
                </c:pt>
                <c:pt idx="3">
                  <c:v>308.42</c:v>
                </c:pt>
                <c:pt idx="4">
                  <c:v>308.43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5A-4E6C-9622-D28B5894F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225.09</c:v>
                </c:pt>
                <c:pt idx="1">
                  <c:v>224.82</c:v>
                </c:pt>
                <c:pt idx="2">
                  <c:v>230.85</c:v>
                </c:pt>
                <c:pt idx="3">
                  <c:v>230.21</c:v>
                </c:pt>
                <c:pt idx="4">
                  <c:v>240.31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5A-4E6C-9622-D28B5894F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【107.26】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【239.69】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【264.86】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16065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【181.66】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【52.41】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Y43" zoomScale="120" zoomScaleNormal="120" workbookViewId="0">
      <selection activeCell="BL83" sqref="BL83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8" t="s">
        <v>0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</row>
    <row r="3" spans="1:78" ht="9.75" customHeight="1" x14ac:dyDescent="0.15">
      <c r="A3" s="2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</row>
    <row r="4" spans="1:78" ht="9.75" customHeight="1" x14ac:dyDescent="0.15">
      <c r="A4" s="2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9" t="str">
        <f>データ!H6</f>
        <v>秋田県　五城目町</v>
      </c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80"/>
      <c r="AE6" s="80"/>
      <c r="AF6" s="80"/>
      <c r="AG6" s="80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61" t="s">
        <v>1</v>
      </c>
      <c r="C7" s="62"/>
      <c r="D7" s="62"/>
      <c r="E7" s="62"/>
      <c r="F7" s="62"/>
      <c r="G7" s="62"/>
      <c r="H7" s="62"/>
      <c r="I7" s="61" t="s">
        <v>2</v>
      </c>
      <c r="J7" s="62"/>
      <c r="K7" s="62"/>
      <c r="L7" s="62"/>
      <c r="M7" s="62"/>
      <c r="N7" s="62"/>
      <c r="O7" s="63"/>
      <c r="P7" s="64" t="s">
        <v>3</v>
      </c>
      <c r="Q7" s="64"/>
      <c r="R7" s="64"/>
      <c r="S7" s="64"/>
      <c r="T7" s="64"/>
      <c r="U7" s="64"/>
      <c r="V7" s="64"/>
      <c r="W7" s="64" t="s">
        <v>4</v>
      </c>
      <c r="X7" s="64"/>
      <c r="Y7" s="64"/>
      <c r="Z7" s="64"/>
      <c r="AA7" s="64"/>
      <c r="AB7" s="64"/>
      <c r="AC7" s="64"/>
      <c r="AD7" s="64" t="s">
        <v>5</v>
      </c>
      <c r="AE7" s="64"/>
      <c r="AF7" s="64"/>
      <c r="AG7" s="64"/>
      <c r="AH7" s="64"/>
      <c r="AI7" s="64"/>
      <c r="AJ7" s="64"/>
      <c r="AK7" s="2"/>
      <c r="AL7" s="64" t="s">
        <v>6</v>
      </c>
      <c r="AM7" s="64"/>
      <c r="AN7" s="64"/>
      <c r="AO7" s="64"/>
      <c r="AP7" s="64"/>
      <c r="AQ7" s="64"/>
      <c r="AR7" s="64"/>
      <c r="AS7" s="64"/>
      <c r="AT7" s="61" t="s">
        <v>7</v>
      </c>
      <c r="AU7" s="62"/>
      <c r="AV7" s="62"/>
      <c r="AW7" s="62"/>
      <c r="AX7" s="62"/>
      <c r="AY7" s="62"/>
      <c r="AZ7" s="62"/>
      <c r="BA7" s="62"/>
      <c r="BB7" s="64" t="s">
        <v>8</v>
      </c>
      <c r="BC7" s="64"/>
      <c r="BD7" s="64"/>
      <c r="BE7" s="64"/>
      <c r="BF7" s="64"/>
      <c r="BG7" s="64"/>
      <c r="BH7" s="64"/>
      <c r="BI7" s="64"/>
      <c r="BJ7" s="3"/>
      <c r="BK7" s="3"/>
      <c r="BL7" s="69" t="s">
        <v>9</v>
      </c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1"/>
    </row>
    <row r="8" spans="1:78" ht="18.75" customHeight="1" x14ac:dyDescent="0.15">
      <c r="A8" s="2"/>
      <c r="B8" s="72" t="str">
        <f>データ!$I$6</f>
        <v>法適用</v>
      </c>
      <c r="C8" s="73"/>
      <c r="D8" s="73"/>
      <c r="E8" s="73"/>
      <c r="F8" s="73"/>
      <c r="G8" s="73"/>
      <c r="H8" s="73"/>
      <c r="I8" s="72" t="str">
        <f>データ!$J$6</f>
        <v>水道事業</v>
      </c>
      <c r="J8" s="73"/>
      <c r="K8" s="73"/>
      <c r="L8" s="73"/>
      <c r="M8" s="73"/>
      <c r="N8" s="73"/>
      <c r="O8" s="74"/>
      <c r="P8" s="75" t="str">
        <f>データ!$K$6</f>
        <v>末端給水事業</v>
      </c>
      <c r="Q8" s="75"/>
      <c r="R8" s="75"/>
      <c r="S8" s="75"/>
      <c r="T8" s="75"/>
      <c r="U8" s="75"/>
      <c r="V8" s="75"/>
      <c r="W8" s="75" t="str">
        <f>データ!$L$6</f>
        <v>A8</v>
      </c>
      <c r="X8" s="75"/>
      <c r="Y8" s="75"/>
      <c r="Z8" s="75"/>
      <c r="AA8" s="75"/>
      <c r="AB8" s="75"/>
      <c r="AC8" s="75"/>
      <c r="AD8" s="75" t="str">
        <f>データ!$M$6</f>
        <v>非設置</v>
      </c>
      <c r="AE8" s="75"/>
      <c r="AF8" s="75"/>
      <c r="AG8" s="75"/>
      <c r="AH8" s="75"/>
      <c r="AI8" s="75"/>
      <c r="AJ8" s="75"/>
      <c r="AK8" s="2"/>
      <c r="AL8" s="58">
        <f>データ!$R$6</f>
        <v>7814</v>
      </c>
      <c r="AM8" s="58"/>
      <c r="AN8" s="58"/>
      <c r="AO8" s="58"/>
      <c r="AP8" s="58"/>
      <c r="AQ8" s="58"/>
      <c r="AR8" s="58"/>
      <c r="AS8" s="58"/>
      <c r="AT8" s="55">
        <f>データ!$S$6</f>
        <v>214.92</v>
      </c>
      <c r="AU8" s="56"/>
      <c r="AV8" s="56"/>
      <c r="AW8" s="56"/>
      <c r="AX8" s="56"/>
      <c r="AY8" s="56"/>
      <c r="AZ8" s="56"/>
      <c r="BA8" s="56"/>
      <c r="BB8" s="45">
        <f>データ!$T$6</f>
        <v>36.36</v>
      </c>
      <c r="BC8" s="45"/>
      <c r="BD8" s="45"/>
      <c r="BE8" s="45"/>
      <c r="BF8" s="45"/>
      <c r="BG8" s="45"/>
      <c r="BH8" s="45"/>
      <c r="BI8" s="45"/>
      <c r="BJ8" s="3"/>
      <c r="BK8" s="3"/>
      <c r="BL8" s="76" t="s">
        <v>10</v>
      </c>
      <c r="BM8" s="77"/>
      <c r="BN8" s="59" t="s">
        <v>11</v>
      </c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60"/>
    </row>
    <row r="9" spans="1:78" ht="18.75" customHeight="1" x14ac:dyDescent="0.15">
      <c r="A9" s="2"/>
      <c r="B9" s="61" t="s">
        <v>12</v>
      </c>
      <c r="C9" s="62"/>
      <c r="D9" s="62"/>
      <c r="E9" s="62"/>
      <c r="F9" s="62"/>
      <c r="G9" s="62"/>
      <c r="H9" s="62"/>
      <c r="I9" s="61" t="s">
        <v>13</v>
      </c>
      <c r="J9" s="62"/>
      <c r="K9" s="62"/>
      <c r="L9" s="62"/>
      <c r="M9" s="62"/>
      <c r="N9" s="62"/>
      <c r="O9" s="63"/>
      <c r="P9" s="64" t="s">
        <v>14</v>
      </c>
      <c r="Q9" s="64"/>
      <c r="R9" s="64"/>
      <c r="S9" s="64"/>
      <c r="T9" s="64"/>
      <c r="U9" s="64"/>
      <c r="V9" s="64"/>
      <c r="W9" s="64" t="s">
        <v>15</v>
      </c>
      <c r="X9" s="64"/>
      <c r="Y9" s="64"/>
      <c r="Z9" s="64"/>
      <c r="AA9" s="64"/>
      <c r="AB9" s="64"/>
      <c r="AC9" s="64"/>
      <c r="AD9" s="2"/>
      <c r="AE9" s="2"/>
      <c r="AF9" s="2"/>
      <c r="AG9" s="2"/>
      <c r="AH9" s="2"/>
      <c r="AI9" s="2"/>
      <c r="AJ9" s="2"/>
      <c r="AK9" s="2"/>
      <c r="AL9" s="64" t="s">
        <v>16</v>
      </c>
      <c r="AM9" s="64"/>
      <c r="AN9" s="64"/>
      <c r="AO9" s="64"/>
      <c r="AP9" s="64"/>
      <c r="AQ9" s="64"/>
      <c r="AR9" s="64"/>
      <c r="AS9" s="64"/>
      <c r="AT9" s="61" t="s">
        <v>17</v>
      </c>
      <c r="AU9" s="62"/>
      <c r="AV9" s="62"/>
      <c r="AW9" s="62"/>
      <c r="AX9" s="62"/>
      <c r="AY9" s="62"/>
      <c r="AZ9" s="62"/>
      <c r="BA9" s="62"/>
      <c r="BB9" s="64" t="s">
        <v>18</v>
      </c>
      <c r="BC9" s="64"/>
      <c r="BD9" s="64"/>
      <c r="BE9" s="64"/>
      <c r="BF9" s="64"/>
      <c r="BG9" s="64"/>
      <c r="BH9" s="64"/>
      <c r="BI9" s="64"/>
      <c r="BJ9" s="3"/>
      <c r="BK9" s="3"/>
      <c r="BL9" s="65" t="s">
        <v>19</v>
      </c>
      <c r="BM9" s="66"/>
      <c r="BN9" s="67" t="s">
        <v>20</v>
      </c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8"/>
    </row>
    <row r="10" spans="1:78" ht="18.75" customHeight="1" x14ac:dyDescent="0.15">
      <c r="A10" s="2"/>
      <c r="B10" s="55" t="str">
        <f>データ!$N$6</f>
        <v>-</v>
      </c>
      <c r="C10" s="56"/>
      <c r="D10" s="56"/>
      <c r="E10" s="56"/>
      <c r="F10" s="56"/>
      <c r="G10" s="56"/>
      <c r="H10" s="56"/>
      <c r="I10" s="55">
        <f>データ!$O$6</f>
        <v>74.62</v>
      </c>
      <c r="J10" s="56"/>
      <c r="K10" s="56"/>
      <c r="L10" s="56"/>
      <c r="M10" s="56"/>
      <c r="N10" s="56"/>
      <c r="O10" s="57"/>
      <c r="P10" s="45">
        <f>データ!$P$6</f>
        <v>96.72</v>
      </c>
      <c r="Q10" s="45"/>
      <c r="R10" s="45"/>
      <c r="S10" s="45"/>
      <c r="T10" s="45"/>
      <c r="U10" s="45"/>
      <c r="V10" s="45"/>
      <c r="W10" s="58">
        <f>データ!$Q$6</f>
        <v>3960</v>
      </c>
      <c r="X10" s="58"/>
      <c r="Y10" s="58"/>
      <c r="Z10" s="58"/>
      <c r="AA10" s="58"/>
      <c r="AB10" s="58"/>
      <c r="AC10" s="58"/>
      <c r="AD10" s="2"/>
      <c r="AE10" s="2"/>
      <c r="AF10" s="2"/>
      <c r="AG10" s="2"/>
      <c r="AH10" s="2"/>
      <c r="AI10" s="2"/>
      <c r="AJ10" s="2"/>
      <c r="AK10" s="2"/>
      <c r="AL10" s="58">
        <f>データ!$U$6</f>
        <v>7485</v>
      </c>
      <c r="AM10" s="58"/>
      <c r="AN10" s="58"/>
      <c r="AO10" s="58"/>
      <c r="AP10" s="58"/>
      <c r="AQ10" s="58"/>
      <c r="AR10" s="58"/>
      <c r="AS10" s="58"/>
      <c r="AT10" s="55">
        <f>データ!$V$6</f>
        <v>28.74</v>
      </c>
      <c r="AU10" s="56"/>
      <c r="AV10" s="56"/>
      <c r="AW10" s="56"/>
      <c r="AX10" s="56"/>
      <c r="AY10" s="56"/>
      <c r="AZ10" s="56"/>
      <c r="BA10" s="56"/>
      <c r="BB10" s="45">
        <f>データ!$W$6</f>
        <v>260.44</v>
      </c>
      <c r="BC10" s="45"/>
      <c r="BD10" s="45"/>
      <c r="BE10" s="45"/>
      <c r="BF10" s="45"/>
      <c r="BG10" s="45"/>
      <c r="BH10" s="45"/>
      <c r="BI10" s="45"/>
      <c r="BJ10" s="2"/>
      <c r="BK10" s="2"/>
      <c r="BL10" s="46" t="s">
        <v>21</v>
      </c>
      <c r="BM10" s="47"/>
      <c r="BN10" s="48" t="s">
        <v>22</v>
      </c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9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0" t="s">
        <v>23</v>
      </c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</row>
    <row r="14" spans="1:78" ht="13.5" customHeight="1" x14ac:dyDescent="0.15">
      <c r="A14" s="2"/>
      <c r="B14" s="52" t="s">
        <v>24</v>
      </c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4"/>
      <c r="BK14" s="2"/>
      <c r="BL14" s="33" t="s">
        <v>25</v>
      </c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5"/>
    </row>
    <row r="15" spans="1:78" ht="13.5" customHeight="1" x14ac:dyDescent="0.15">
      <c r="A15" s="2"/>
      <c r="B15" s="39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1"/>
      <c r="BK15" s="2"/>
      <c r="BL15" s="36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8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30" t="s">
        <v>110</v>
      </c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2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30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2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30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2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30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2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30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2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30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2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30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2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30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2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30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2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30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2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30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2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30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2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30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2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30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2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30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2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30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2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30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2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30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2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30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2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30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2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30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2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30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2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30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2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30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2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30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2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30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2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30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2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30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2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0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2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3" t="s">
        <v>26</v>
      </c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5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36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8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30" t="s">
        <v>109</v>
      </c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  <c r="BZ47" s="32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30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32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30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  <c r="BZ49" s="32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30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  <c r="BZ50" s="32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30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  <c r="BZ51" s="32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30"/>
      <c r="BM52" s="31"/>
      <c r="BN52" s="31"/>
      <c r="BO52" s="31"/>
      <c r="BP52" s="31"/>
      <c r="BQ52" s="31"/>
      <c r="BR52" s="31"/>
      <c r="BS52" s="31"/>
      <c r="BT52" s="31"/>
      <c r="BU52" s="31"/>
      <c r="BV52" s="31"/>
      <c r="BW52" s="31"/>
      <c r="BX52" s="31"/>
      <c r="BY52" s="31"/>
      <c r="BZ52" s="32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30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2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30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2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30"/>
      <c r="BM55" s="31"/>
      <c r="BN55" s="31"/>
      <c r="BO55" s="31"/>
      <c r="BP55" s="31"/>
      <c r="BQ55" s="31"/>
      <c r="BR55" s="31"/>
      <c r="BS55" s="31"/>
      <c r="BT55" s="31"/>
      <c r="BU55" s="31"/>
      <c r="BV55" s="31"/>
      <c r="BW55" s="31"/>
      <c r="BX55" s="31"/>
      <c r="BY55" s="31"/>
      <c r="BZ55" s="32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30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1"/>
      <c r="BZ56" s="32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30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1"/>
      <c r="BZ57" s="32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30"/>
      <c r="BM58" s="31"/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  <c r="BZ58" s="32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30"/>
      <c r="BM59" s="31"/>
      <c r="BN59" s="31"/>
      <c r="BO59" s="31"/>
      <c r="BP59" s="31"/>
      <c r="BQ59" s="31"/>
      <c r="BR59" s="31"/>
      <c r="BS59" s="31"/>
      <c r="BT59" s="31"/>
      <c r="BU59" s="31"/>
      <c r="BV59" s="31"/>
      <c r="BW59" s="31"/>
      <c r="BX59" s="31"/>
      <c r="BY59" s="31"/>
      <c r="BZ59" s="32"/>
    </row>
    <row r="60" spans="1:78" ht="13.5" customHeight="1" x14ac:dyDescent="0.15">
      <c r="A60" s="2"/>
      <c r="B60" s="39" t="s">
        <v>27</v>
      </c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1"/>
      <c r="BK60" s="2"/>
      <c r="BL60" s="30"/>
      <c r="BM60" s="31"/>
      <c r="BN60" s="31"/>
      <c r="BO60" s="31"/>
      <c r="BP60" s="31"/>
      <c r="BQ60" s="31"/>
      <c r="BR60" s="31"/>
      <c r="BS60" s="31"/>
      <c r="BT60" s="31"/>
      <c r="BU60" s="31"/>
      <c r="BV60" s="31"/>
      <c r="BW60" s="31"/>
      <c r="BX60" s="31"/>
      <c r="BY60" s="31"/>
      <c r="BZ60" s="32"/>
    </row>
    <row r="61" spans="1:78" ht="13.5" customHeight="1" x14ac:dyDescent="0.15">
      <c r="A61" s="2"/>
      <c r="B61" s="39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1"/>
      <c r="BK61" s="2"/>
      <c r="BL61" s="30"/>
      <c r="BM61" s="31"/>
      <c r="BN61" s="31"/>
      <c r="BO61" s="31"/>
      <c r="BP61" s="31"/>
      <c r="BQ61" s="31"/>
      <c r="BR61" s="31"/>
      <c r="BS61" s="31"/>
      <c r="BT61" s="31"/>
      <c r="BU61" s="31"/>
      <c r="BV61" s="31"/>
      <c r="BW61" s="31"/>
      <c r="BX61" s="31"/>
      <c r="BY61" s="31"/>
      <c r="BZ61" s="32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30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2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0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1"/>
      <c r="BZ63" s="32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3" t="s">
        <v>28</v>
      </c>
      <c r="BM64" s="34"/>
      <c r="BN64" s="34"/>
      <c r="BO64" s="34"/>
      <c r="BP64" s="34"/>
      <c r="BQ64" s="34"/>
      <c r="BR64" s="34"/>
      <c r="BS64" s="34"/>
      <c r="BT64" s="34"/>
      <c r="BU64" s="34"/>
      <c r="BV64" s="34"/>
      <c r="BW64" s="34"/>
      <c r="BX64" s="34"/>
      <c r="BY64" s="34"/>
      <c r="BZ64" s="35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36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8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30" t="s">
        <v>111</v>
      </c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2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30"/>
      <c r="BM67" s="31"/>
      <c r="BN67" s="31"/>
      <c r="BO67" s="31"/>
      <c r="BP67" s="31"/>
      <c r="BQ67" s="31"/>
      <c r="BR67" s="31"/>
      <c r="BS67" s="31"/>
      <c r="BT67" s="31"/>
      <c r="BU67" s="31"/>
      <c r="BV67" s="31"/>
      <c r="BW67" s="31"/>
      <c r="BX67" s="31"/>
      <c r="BY67" s="31"/>
      <c r="BZ67" s="32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30"/>
      <c r="BM68" s="31"/>
      <c r="BN68" s="31"/>
      <c r="BO68" s="31"/>
      <c r="BP68" s="31"/>
      <c r="BQ68" s="31"/>
      <c r="BR68" s="31"/>
      <c r="BS68" s="31"/>
      <c r="BT68" s="31"/>
      <c r="BU68" s="31"/>
      <c r="BV68" s="31"/>
      <c r="BW68" s="31"/>
      <c r="BX68" s="31"/>
      <c r="BY68" s="31"/>
      <c r="BZ68" s="32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30"/>
      <c r="BM69" s="31"/>
      <c r="BN69" s="31"/>
      <c r="BO69" s="31"/>
      <c r="BP69" s="31"/>
      <c r="BQ69" s="31"/>
      <c r="BR69" s="31"/>
      <c r="BS69" s="31"/>
      <c r="BT69" s="31"/>
      <c r="BU69" s="31"/>
      <c r="BV69" s="31"/>
      <c r="BW69" s="31"/>
      <c r="BX69" s="31"/>
      <c r="BY69" s="31"/>
      <c r="BZ69" s="32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30"/>
      <c r="BM70" s="31"/>
      <c r="BN70" s="31"/>
      <c r="BO70" s="31"/>
      <c r="BP70" s="31"/>
      <c r="BQ70" s="31"/>
      <c r="BR70" s="31"/>
      <c r="BS70" s="31"/>
      <c r="BT70" s="31"/>
      <c r="BU70" s="31"/>
      <c r="BV70" s="31"/>
      <c r="BW70" s="31"/>
      <c r="BX70" s="31"/>
      <c r="BY70" s="31"/>
      <c r="BZ70" s="32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30"/>
      <c r="BM71" s="31"/>
      <c r="BN71" s="31"/>
      <c r="BO71" s="31"/>
      <c r="BP71" s="31"/>
      <c r="BQ71" s="31"/>
      <c r="BR71" s="31"/>
      <c r="BS71" s="31"/>
      <c r="BT71" s="31"/>
      <c r="BU71" s="31"/>
      <c r="BV71" s="31"/>
      <c r="BW71" s="31"/>
      <c r="BX71" s="31"/>
      <c r="BY71" s="31"/>
      <c r="BZ71" s="32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30"/>
      <c r="BM72" s="31"/>
      <c r="BN72" s="31"/>
      <c r="BO72" s="31"/>
      <c r="BP72" s="31"/>
      <c r="BQ72" s="31"/>
      <c r="BR72" s="31"/>
      <c r="BS72" s="31"/>
      <c r="BT72" s="31"/>
      <c r="BU72" s="31"/>
      <c r="BV72" s="31"/>
      <c r="BW72" s="31"/>
      <c r="BX72" s="31"/>
      <c r="BY72" s="31"/>
      <c r="BZ72" s="32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30"/>
      <c r="BM73" s="31"/>
      <c r="BN73" s="31"/>
      <c r="BO73" s="31"/>
      <c r="BP73" s="31"/>
      <c r="BQ73" s="31"/>
      <c r="BR73" s="31"/>
      <c r="BS73" s="31"/>
      <c r="BT73" s="31"/>
      <c r="BU73" s="31"/>
      <c r="BV73" s="31"/>
      <c r="BW73" s="31"/>
      <c r="BX73" s="31"/>
      <c r="BY73" s="31"/>
      <c r="BZ73" s="32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30"/>
      <c r="BM74" s="31"/>
      <c r="BN74" s="31"/>
      <c r="BO74" s="31"/>
      <c r="BP74" s="31"/>
      <c r="BQ74" s="31"/>
      <c r="BR74" s="31"/>
      <c r="BS74" s="31"/>
      <c r="BT74" s="31"/>
      <c r="BU74" s="31"/>
      <c r="BV74" s="31"/>
      <c r="BW74" s="31"/>
      <c r="BX74" s="31"/>
      <c r="BY74" s="31"/>
      <c r="BZ74" s="32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30"/>
      <c r="BM75" s="31"/>
      <c r="BN75" s="31"/>
      <c r="BO75" s="31"/>
      <c r="BP75" s="31"/>
      <c r="BQ75" s="31"/>
      <c r="BR75" s="31"/>
      <c r="BS75" s="31"/>
      <c r="BT75" s="31"/>
      <c r="BU75" s="31"/>
      <c r="BV75" s="31"/>
      <c r="BW75" s="31"/>
      <c r="BX75" s="31"/>
      <c r="BY75" s="31"/>
      <c r="BZ75" s="32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30"/>
      <c r="BM76" s="31"/>
      <c r="BN76" s="31"/>
      <c r="BO76" s="31"/>
      <c r="BP76" s="31"/>
      <c r="BQ76" s="31"/>
      <c r="BR76" s="31"/>
      <c r="BS76" s="31"/>
      <c r="BT76" s="31"/>
      <c r="BU76" s="31"/>
      <c r="BV76" s="31"/>
      <c r="BW76" s="31"/>
      <c r="BX76" s="31"/>
      <c r="BY76" s="31"/>
      <c r="BZ76" s="32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30"/>
      <c r="BM77" s="31"/>
      <c r="BN77" s="31"/>
      <c r="BO77" s="31"/>
      <c r="BP77" s="31"/>
      <c r="BQ77" s="31"/>
      <c r="BR77" s="31"/>
      <c r="BS77" s="31"/>
      <c r="BT77" s="31"/>
      <c r="BU77" s="31"/>
      <c r="BV77" s="31"/>
      <c r="BW77" s="31"/>
      <c r="BX77" s="31"/>
      <c r="BY77" s="31"/>
      <c r="BZ77" s="32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30"/>
      <c r="BM78" s="31"/>
      <c r="BN78" s="31"/>
      <c r="BO78" s="31"/>
      <c r="BP78" s="31"/>
      <c r="BQ78" s="31"/>
      <c r="BR78" s="31"/>
      <c r="BS78" s="31"/>
      <c r="BT78" s="31"/>
      <c r="BU78" s="31"/>
      <c r="BV78" s="31"/>
      <c r="BW78" s="31"/>
      <c r="BX78" s="31"/>
      <c r="BY78" s="31"/>
      <c r="BZ78" s="32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30"/>
      <c r="BM79" s="31"/>
      <c r="BN79" s="31"/>
      <c r="BO79" s="31"/>
      <c r="BP79" s="31"/>
      <c r="BQ79" s="31"/>
      <c r="BR79" s="31"/>
      <c r="BS79" s="31"/>
      <c r="BT79" s="31"/>
      <c r="BU79" s="31"/>
      <c r="BV79" s="31"/>
      <c r="BW79" s="31"/>
      <c r="BX79" s="31"/>
      <c r="BY79" s="31"/>
      <c r="BZ79" s="32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30"/>
      <c r="BM80" s="31"/>
      <c r="BN80" s="31"/>
      <c r="BO80" s="31"/>
      <c r="BP80" s="31"/>
      <c r="BQ80" s="31"/>
      <c r="BR80" s="31"/>
      <c r="BS80" s="31"/>
      <c r="BT80" s="31"/>
      <c r="BU80" s="31"/>
      <c r="BV80" s="31"/>
      <c r="BW80" s="31"/>
      <c r="BX80" s="31"/>
      <c r="BY80" s="31"/>
      <c r="BZ80" s="32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30"/>
      <c r="BM81" s="31"/>
      <c r="BN81" s="31"/>
      <c r="BO81" s="31"/>
      <c r="BP81" s="31"/>
      <c r="BQ81" s="31"/>
      <c r="BR81" s="31"/>
      <c r="BS81" s="31"/>
      <c r="BT81" s="31"/>
      <c r="BU81" s="31"/>
      <c r="BV81" s="31"/>
      <c r="BW81" s="31"/>
      <c r="BX81" s="31"/>
      <c r="BY81" s="31"/>
      <c r="BZ81" s="32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42"/>
      <c r="BM82" s="43"/>
      <c r="BN82" s="43"/>
      <c r="BO82" s="43"/>
      <c r="BP82" s="43"/>
      <c r="BQ82" s="43"/>
      <c r="BR82" s="43"/>
      <c r="BS82" s="43"/>
      <c r="BT82" s="43"/>
      <c r="BU82" s="43"/>
      <c r="BV82" s="43"/>
      <c r="BW82" s="43"/>
      <c r="BX82" s="43"/>
      <c r="BY82" s="43"/>
      <c r="BZ82" s="44"/>
    </row>
    <row r="83" spans="1:78" x14ac:dyDescent="0.15">
      <c r="C83" s="12"/>
    </row>
    <row r="84" spans="1:78" hidden="1" x14ac:dyDescent="0.15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15">
      <c r="B85" s="13"/>
      <c r="C85" s="13"/>
      <c r="D85" s="13"/>
      <c r="E85" s="13" t="str">
        <f>データ!AH6</f>
        <v>【107.26】</v>
      </c>
      <c r="F85" s="13" t="str">
        <f>データ!AS6</f>
        <v>【1.61】</v>
      </c>
      <c r="G85" s="13" t="str">
        <f>データ!BD6</f>
        <v>【239.69】</v>
      </c>
      <c r="H85" s="13" t="str">
        <f>データ!BO6</f>
        <v>【264.86】</v>
      </c>
      <c r="I85" s="13" t="str">
        <f>データ!BZ6</f>
        <v>【97.59】</v>
      </c>
      <c r="J85" s="13" t="str">
        <f>データ!CK6</f>
        <v>【181.66】</v>
      </c>
      <c r="K85" s="13" t="str">
        <f>データ!CV6</f>
        <v>【60.21】</v>
      </c>
      <c r="L85" s="13" t="str">
        <f>データ!DG6</f>
        <v>【89.21】</v>
      </c>
      <c r="M85" s="13" t="str">
        <f>データ!DR6</f>
        <v>【52.41】</v>
      </c>
      <c r="N85" s="13" t="str">
        <f>データ!EC6</f>
        <v>【26.78】</v>
      </c>
      <c r="O85" s="13" t="str">
        <f>データ!EN6</f>
        <v>【0.59】</v>
      </c>
    </row>
  </sheetData>
  <sheetProtection algorithmName="SHA-512" hashValue="5mqSnrGbzyU4VZ8GoI45zpNVm9DDIh+/R7s/9Jkd0nLtcb9zHreEv7xtkgXXvEBU6lJMpLsc23VGXdHouFTlOQ==" saltValue="YUsoi55BXA2ZF5Vgj9jxPw==" spinCount="100000" sheet="1" objects="1" scenarios="1" formatCells="0" formatColumns="0" formatRows="0"/>
  <mergeCells count="48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L9:AS9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AT10:BA10"/>
    <mergeCell ref="BL16:BZ44"/>
    <mergeCell ref="BL45:BZ46"/>
    <mergeCell ref="BL47:BZ63"/>
    <mergeCell ref="B60:BJ61"/>
    <mergeCell ref="BL64:BZ65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3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41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15">
      <c r="A2" s="15" t="s">
        <v>42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15">
      <c r="A3" s="15" t="s">
        <v>43</v>
      </c>
      <c r="B3" s="16" t="s">
        <v>44</v>
      </c>
      <c r="C3" s="16" t="s">
        <v>45</v>
      </c>
      <c r="D3" s="16" t="s">
        <v>46</v>
      </c>
      <c r="E3" s="16" t="s">
        <v>47</v>
      </c>
      <c r="F3" s="16" t="s">
        <v>48</v>
      </c>
      <c r="G3" s="16" t="s">
        <v>49</v>
      </c>
      <c r="H3" s="82" t="s">
        <v>50</v>
      </c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4"/>
      <c r="X3" s="88" t="s">
        <v>51</v>
      </c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 t="s">
        <v>52</v>
      </c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</row>
    <row r="4" spans="1:144" x14ac:dyDescent="0.15">
      <c r="A4" s="15" t="s">
        <v>53</v>
      </c>
      <c r="B4" s="17"/>
      <c r="C4" s="17"/>
      <c r="D4" s="17"/>
      <c r="E4" s="17"/>
      <c r="F4" s="17"/>
      <c r="G4" s="17"/>
      <c r="H4" s="85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7"/>
      <c r="X4" s="81" t="s">
        <v>54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 t="s">
        <v>55</v>
      </c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 t="s">
        <v>56</v>
      </c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 t="s">
        <v>57</v>
      </c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 t="s">
        <v>58</v>
      </c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 t="s">
        <v>59</v>
      </c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 t="s">
        <v>60</v>
      </c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 t="s">
        <v>61</v>
      </c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 t="s">
        <v>62</v>
      </c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 t="s">
        <v>63</v>
      </c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 t="s">
        <v>64</v>
      </c>
      <c r="EE4" s="81"/>
      <c r="EF4" s="81"/>
      <c r="EG4" s="81"/>
      <c r="EH4" s="81"/>
      <c r="EI4" s="81"/>
      <c r="EJ4" s="81"/>
      <c r="EK4" s="81"/>
      <c r="EL4" s="81"/>
      <c r="EM4" s="81"/>
      <c r="EN4" s="81"/>
    </row>
    <row r="5" spans="1:144" x14ac:dyDescent="0.15">
      <c r="A5" s="15" t="s">
        <v>65</v>
      </c>
      <c r="B5" s="18"/>
      <c r="C5" s="18"/>
      <c r="D5" s="18"/>
      <c r="E5" s="18"/>
      <c r="F5" s="18"/>
      <c r="G5" s="18"/>
      <c r="H5" s="19" t="s">
        <v>66</v>
      </c>
      <c r="I5" s="19" t="s">
        <v>67</v>
      </c>
      <c r="J5" s="19" t="s">
        <v>68</v>
      </c>
      <c r="K5" s="19" t="s">
        <v>69</v>
      </c>
      <c r="L5" s="19" t="s">
        <v>70</v>
      </c>
      <c r="M5" s="19" t="s">
        <v>5</v>
      </c>
      <c r="N5" s="19" t="s">
        <v>71</v>
      </c>
      <c r="O5" s="19" t="s">
        <v>72</v>
      </c>
      <c r="P5" s="19" t="s">
        <v>73</v>
      </c>
      <c r="Q5" s="19" t="s">
        <v>74</v>
      </c>
      <c r="R5" s="19" t="s">
        <v>75</v>
      </c>
      <c r="S5" s="19" t="s">
        <v>76</v>
      </c>
      <c r="T5" s="19" t="s">
        <v>77</v>
      </c>
      <c r="U5" s="19" t="s">
        <v>78</v>
      </c>
      <c r="V5" s="19" t="s">
        <v>79</v>
      </c>
      <c r="W5" s="19" t="s">
        <v>80</v>
      </c>
      <c r="X5" s="19" t="s">
        <v>81</v>
      </c>
      <c r="Y5" s="19" t="s">
        <v>82</v>
      </c>
      <c r="Z5" s="19" t="s">
        <v>83</v>
      </c>
      <c r="AA5" s="19" t="s">
        <v>84</v>
      </c>
      <c r="AB5" s="19" t="s">
        <v>85</v>
      </c>
      <c r="AC5" s="19" t="s">
        <v>86</v>
      </c>
      <c r="AD5" s="19" t="s">
        <v>87</v>
      </c>
      <c r="AE5" s="19" t="s">
        <v>88</v>
      </c>
      <c r="AF5" s="19" t="s">
        <v>89</v>
      </c>
      <c r="AG5" s="19" t="s">
        <v>90</v>
      </c>
      <c r="AH5" s="19" t="s">
        <v>29</v>
      </c>
      <c r="AI5" s="19" t="s">
        <v>81</v>
      </c>
      <c r="AJ5" s="19" t="s">
        <v>82</v>
      </c>
      <c r="AK5" s="19" t="s">
        <v>83</v>
      </c>
      <c r="AL5" s="19" t="s">
        <v>84</v>
      </c>
      <c r="AM5" s="19" t="s">
        <v>85</v>
      </c>
      <c r="AN5" s="19" t="s">
        <v>86</v>
      </c>
      <c r="AO5" s="19" t="s">
        <v>87</v>
      </c>
      <c r="AP5" s="19" t="s">
        <v>88</v>
      </c>
      <c r="AQ5" s="19" t="s">
        <v>89</v>
      </c>
      <c r="AR5" s="19" t="s">
        <v>90</v>
      </c>
      <c r="AS5" s="19" t="s">
        <v>91</v>
      </c>
      <c r="AT5" s="19" t="s">
        <v>81</v>
      </c>
      <c r="AU5" s="19" t="s">
        <v>82</v>
      </c>
      <c r="AV5" s="19" t="s">
        <v>83</v>
      </c>
      <c r="AW5" s="19" t="s">
        <v>84</v>
      </c>
      <c r="AX5" s="19" t="s">
        <v>85</v>
      </c>
      <c r="AY5" s="19" t="s">
        <v>86</v>
      </c>
      <c r="AZ5" s="19" t="s">
        <v>87</v>
      </c>
      <c r="BA5" s="19" t="s">
        <v>88</v>
      </c>
      <c r="BB5" s="19" t="s">
        <v>89</v>
      </c>
      <c r="BC5" s="19" t="s">
        <v>90</v>
      </c>
      <c r="BD5" s="19" t="s">
        <v>91</v>
      </c>
      <c r="BE5" s="19" t="s">
        <v>81</v>
      </c>
      <c r="BF5" s="19" t="s">
        <v>82</v>
      </c>
      <c r="BG5" s="19" t="s">
        <v>83</v>
      </c>
      <c r="BH5" s="19" t="s">
        <v>84</v>
      </c>
      <c r="BI5" s="19" t="s">
        <v>85</v>
      </c>
      <c r="BJ5" s="19" t="s">
        <v>86</v>
      </c>
      <c r="BK5" s="19" t="s">
        <v>87</v>
      </c>
      <c r="BL5" s="19" t="s">
        <v>88</v>
      </c>
      <c r="BM5" s="19" t="s">
        <v>89</v>
      </c>
      <c r="BN5" s="19" t="s">
        <v>90</v>
      </c>
      <c r="BO5" s="19" t="s">
        <v>91</v>
      </c>
      <c r="BP5" s="19" t="s">
        <v>81</v>
      </c>
      <c r="BQ5" s="19" t="s">
        <v>82</v>
      </c>
      <c r="BR5" s="19" t="s">
        <v>83</v>
      </c>
      <c r="BS5" s="19" t="s">
        <v>84</v>
      </c>
      <c r="BT5" s="19" t="s">
        <v>85</v>
      </c>
      <c r="BU5" s="19" t="s">
        <v>86</v>
      </c>
      <c r="BV5" s="19" t="s">
        <v>87</v>
      </c>
      <c r="BW5" s="19" t="s">
        <v>88</v>
      </c>
      <c r="BX5" s="19" t="s">
        <v>89</v>
      </c>
      <c r="BY5" s="19" t="s">
        <v>90</v>
      </c>
      <c r="BZ5" s="19" t="s">
        <v>91</v>
      </c>
      <c r="CA5" s="19" t="s">
        <v>81</v>
      </c>
      <c r="CB5" s="19" t="s">
        <v>82</v>
      </c>
      <c r="CC5" s="19" t="s">
        <v>83</v>
      </c>
      <c r="CD5" s="19" t="s">
        <v>84</v>
      </c>
      <c r="CE5" s="19" t="s">
        <v>85</v>
      </c>
      <c r="CF5" s="19" t="s">
        <v>86</v>
      </c>
      <c r="CG5" s="19" t="s">
        <v>87</v>
      </c>
      <c r="CH5" s="19" t="s">
        <v>88</v>
      </c>
      <c r="CI5" s="19" t="s">
        <v>89</v>
      </c>
      <c r="CJ5" s="19" t="s">
        <v>90</v>
      </c>
      <c r="CK5" s="19" t="s">
        <v>91</v>
      </c>
      <c r="CL5" s="19" t="s">
        <v>81</v>
      </c>
      <c r="CM5" s="19" t="s">
        <v>82</v>
      </c>
      <c r="CN5" s="19" t="s">
        <v>83</v>
      </c>
      <c r="CO5" s="19" t="s">
        <v>84</v>
      </c>
      <c r="CP5" s="19" t="s">
        <v>85</v>
      </c>
      <c r="CQ5" s="19" t="s">
        <v>86</v>
      </c>
      <c r="CR5" s="19" t="s">
        <v>87</v>
      </c>
      <c r="CS5" s="19" t="s">
        <v>88</v>
      </c>
      <c r="CT5" s="19" t="s">
        <v>89</v>
      </c>
      <c r="CU5" s="19" t="s">
        <v>90</v>
      </c>
      <c r="CV5" s="19" t="s">
        <v>91</v>
      </c>
      <c r="CW5" s="19" t="s">
        <v>81</v>
      </c>
      <c r="CX5" s="19" t="s">
        <v>82</v>
      </c>
      <c r="CY5" s="19" t="s">
        <v>83</v>
      </c>
      <c r="CZ5" s="19" t="s">
        <v>84</v>
      </c>
      <c r="DA5" s="19" t="s">
        <v>85</v>
      </c>
      <c r="DB5" s="19" t="s">
        <v>86</v>
      </c>
      <c r="DC5" s="19" t="s">
        <v>87</v>
      </c>
      <c r="DD5" s="19" t="s">
        <v>88</v>
      </c>
      <c r="DE5" s="19" t="s">
        <v>89</v>
      </c>
      <c r="DF5" s="19" t="s">
        <v>90</v>
      </c>
      <c r="DG5" s="19" t="s">
        <v>91</v>
      </c>
      <c r="DH5" s="19" t="s">
        <v>81</v>
      </c>
      <c r="DI5" s="19" t="s">
        <v>82</v>
      </c>
      <c r="DJ5" s="19" t="s">
        <v>83</v>
      </c>
      <c r="DK5" s="19" t="s">
        <v>84</v>
      </c>
      <c r="DL5" s="19" t="s">
        <v>85</v>
      </c>
      <c r="DM5" s="19" t="s">
        <v>86</v>
      </c>
      <c r="DN5" s="19" t="s">
        <v>87</v>
      </c>
      <c r="DO5" s="19" t="s">
        <v>88</v>
      </c>
      <c r="DP5" s="19" t="s">
        <v>89</v>
      </c>
      <c r="DQ5" s="19" t="s">
        <v>90</v>
      </c>
      <c r="DR5" s="19" t="s">
        <v>91</v>
      </c>
      <c r="DS5" s="19" t="s">
        <v>81</v>
      </c>
      <c r="DT5" s="19" t="s">
        <v>82</v>
      </c>
      <c r="DU5" s="19" t="s">
        <v>83</v>
      </c>
      <c r="DV5" s="19" t="s">
        <v>84</v>
      </c>
      <c r="DW5" s="19" t="s">
        <v>85</v>
      </c>
      <c r="DX5" s="19" t="s">
        <v>86</v>
      </c>
      <c r="DY5" s="19" t="s">
        <v>87</v>
      </c>
      <c r="DZ5" s="19" t="s">
        <v>88</v>
      </c>
      <c r="EA5" s="19" t="s">
        <v>89</v>
      </c>
      <c r="EB5" s="19" t="s">
        <v>90</v>
      </c>
      <c r="EC5" s="19" t="s">
        <v>91</v>
      </c>
      <c r="ED5" s="19" t="s">
        <v>81</v>
      </c>
      <c r="EE5" s="19" t="s">
        <v>82</v>
      </c>
      <c r="EF5" s="19" t="s">
        <v>83</v>
      </c>
      <c r="EG5" s="19" t="s">
        <v>84</v>
      </c>
      <c r="EH5" s="19" t="s">
        <v>85</v>
      </c>
      <c r="EI5" s="19" t="s">
        <v>86</v>
      </c>
      <c r="EJ5" s="19" t="s">
        <v>87</v>
      </c>
      <c r="EK5" s="19" t="s">
        <v>88</v>
      </c>
      <c r="EL5" s="19" t="s">
        <v>89</v>
      </c>
      <c r="EM5" s="19" t="s">
        <v>90</v>
      </c>
      <c r="EN5" s="19" t="s">
        <v>91</v>
      </c>
    </row>
    <row r="6" spans="1:144" s="23" customFormat="1" x14ac:dyDescent="0.15">
      <c r="A6" s="15" t="s">
        <v>92</v>
      </c>
      <c r="B6" s="20">
        <f>B7</f>
        <v>2024</v>
      </c>
      <c r="C6" s="20">
        <f t="shared" ref="C6:W6" si="3">C7</f>
        <v>53619</v>
      </c>
      <c r="D6" s="20">
        <f t="shared" si="3"/>
        <v>46</v>
      </c>
      <c r="E6" s="20">
        <f t="shared" si="3"/>
        <v>1</v>
      </c>
      <c r="F6" s="20">
        <f t="shared" si="3"/>
        <v>0</v>
      </c>
      <c r="G6" s="20">
        <f t="shared" si="3"/>
        <v>1</v>
      </c>
      <c r="H6" s="20" t="str">
        <f t="shared" si="3"/>
        <v>秋田県　五城目町</v>
      </c>
      <c r="I6" s="20" t="str">
        <f t="shared" si="3"/>
        <v>法適用</v>
      </c>
      <c r="J6" s="20" t="str">
        <f t="shared" si="3"/>
        <v>水道事業</v>
      </c>
      <c r="K6" s="20" t="str">
        <f t="shared" si="3"/>
        <v>末端給水事業</v>
      </c>
      <c r="L6" s="20" t="str">
        <f t="shared" si="3"/>
        <v>A8</v>
      </c>
      <c r="M6" s="20" t="str">
        <f t="shared" si="3"/>
        <v>非設置</v>
      </c>
      <c r="N6" s="21" t="str">
        <f t="shared" si="3"/>
        <v>-</v>
      </c>
      <c r="O6" s="21">
        <f t="shared" si="3"/>
        <v>74.62</v>
      </c>
      <c r="P6" s="21">
        <f t="shared" si="3"/>
        <v>96.72</v>
      </c>
      <c r="Q6" s="21">
        <f t="shared" si="3"/>
        <v>3960</v>
      </c>
      <c r="R6" s="21">
        <f t="shared" si="3"/>
        <v>7814</v>
      </c>
      <c r="S6" s="21">
        <f t="shared" si="3"/>
        <v>214.92</v>
      </c>
      <c r="T6" s="21">
        <f t="shared" si="3"/>
        <v>36.36</v>
      </c>
      <c r="U6" s="21">
        <f t="shared" si="3"/>
        <v>7485</v>
      </c>
      <c r="V6" s="21">
        <f t="shared" si="3"/>
        <v>28.74</v>
      </c>
      <c r="W6" s="21">
        <f t="shared" si="3"/>
        <v>260.44</v>
      </c>
      <c r="X6" s="22">
        <f>IF(X7="",NA(),X7)</f>
        <v>96.78</v>
      </c>
      <c r="Y6" s="22">
        <f t="shared" ref="Y6:AG6" si="4">IF(Y7="",NA(),Y7)</f>
        <v>89.58</v>
      </c>
      <c r="Z6" s="22">
        <f t="shared" si="4"/>
        <v>86.19</v>
      </c>
      <c r="AA6" s="22">
        <f t="shared" si="4"/>
        <v>86.77</v>
      </c>
      <c r="AB6" s="22">
        <f t="shared" si="4"/>
        <v>76.55</v>
      </c>
      <c r="AC6" s="22">
        <f t="shared" si="4"/>
        <v>105.34</v>
      </c>
      <c r="AD6" s="22">
        <f t="shared" si="4"/>
        <v>105.77</v>
      </c>
      <c r="AE6" s="22">
        <f t="shared" si="4"/>
        <v>104.82</v>
      </c>
      <c r="AF6" s="22">
        <f t="shared" si="4"/>
        <v>106.46</v>
      </c>
      <c r="AG6" s="22">
        <f t="shared" si="4"/>
        <v>103.41</v>
      </c>
      <c r="AH6" s="21" t="str">
        <f>IF(AH7="","",IF(AH7="-","【-】","【"&amp;SUBSTITUTE(TEXT(AH7,"#,##0.00"),"-","△")&amp;"】"))</f>
        <v>【107.26】</v>
      </c>
      <c r="AI6" s="21">
        <f>IF(AI7="",NA(),AI7)</f>
        <v>0</v>
      </c>
      <c r="AJ6" s="21">
        <f t="shared" ref="AJ6:AR6" si="5">IF(AJ7="",NA(),AJ7)</f>
        <v>0</v>
      </c>
      <c r="AK6" s="21">
        <f t="shared" si="5"/>
        <v>0</v>
      </c>
      <c r="AL6" s="22">
        <f t="shared" si="5"/>
        <v>5.24</v>
      </c>
      <c r="AM6" s="22">
        <f t="shared" si="5"/>
        <v>42.02</v>
      </c>
      <c r="AN6" s="22">
        <f t="shared" si="5"/>
        <v>24.04</v>
      </c>
      <c r="AO6" s="22">
        <f t="shared" si="5"/>
        <v>28.03</v>
      </c>
      <c r="AP6" s="22">
        <f t="shared" si="5"/>
        <v>26.73</v>
      </c>
      <c r="AQ6" s="22">
        <f t="shared" si="5"/>
        <v>27.85</v>
      </c>
      <c r="AR6" s="22">
        <f t="shared" si="5"/>
        <v>28</v>
      </c>
      <c r="AS6" s="21" t="str">
        <f>IF(AS7="","",IF(AS7="-","【-】","【"&amp;SUBSTITUTE(TEXT(AS7,"#,##0.00"),"-","△")&amp;"】"))</f>
        <v>【1.61】</v>
      </c>
      <c r="AT6" s="22">
        <f>IF(AT7="",NA(),AT7)</f>
        <v>488.48</v>
      </c>
      <c r="AU6" s="22">
        <f t="shared" ref="AU6:BC6" si="6">IF(AU7="",NA(),AU7)</f>
        <v>485.74</v>
      </c>
      <c r="AV6" s="22">
        <f t="shared" si="6"/>
        <v>357.21</v>
      </c>
      <c r="AW6" s="22">
        <f t="shared" si="6"/>
        <v>309.62</v>
      </c>
      <c r="AX6" s="22">
        <f t="shared" si="6"/>
        <v>330.86</v>
      </c>
      <c r="AY6" s="22">
        <f t="shared" si="6"/>
        <v>305.08</v>
      </c>
      <c r="AZ6" s="22">
        <f t="shared" si="6"/>
        <v>305.33999999999997</v>
      </c>
      <c r="BA6" s="22">
        <f t="shared" si="6"/>
        <v>310.01</v>
      </c>
      <c r="BB6" s="22">
        <f t="shared" si="6"/>
        <v>311.12</v>
      </c>
      <c r="BC6" s="22">
        <f t="shared" si="6"/>
        <v>293.51</v>
      </c>
      <c r="BD6" s="21" t="str">
        <f>IF(BD7="","",IF(BD7="-","【-】","【"&amp;SUBSTITUTE(TEXT(BD7,"#,##0.00"),"-","△")&amp;"】"))</f>
        <v>【239.69】</v>
      </c>
      <c r="BE6" s="22">
        <f>IF(BE7="",NA(),BE7)</f>
        <v>580.22</v>
      </c>
      <c r="BF6" s="22">
        <f t="shared" ref="BF6:BN6" si="7">IF(BF7="",NA(),BF7)</f>
        <v>547.45000000000005</v>
      </c>
      <c r="BG6" s="22">
        <f t="shared" si="7"/>
        <v>514.58000000000004</v>
      </c>
      <c r="BH6" s="22">
        <f t="shared" si="7"/>
        <v>587.72</v>
      </c>
      <c r="BI6" s="22">
        <f t="shared" si="7"/>
        <v>444.33</v>
      </c>
      <c r="BJ6" s="22">
        <f t="shared" si="7"/>
        <v>585.59</v>
      </c>
      <c r="BK6" s="22">
        <f t="shared" si="7"/>
        <v>561.34</v>
      </c>
      <c r="BL6" s="22">
        <f t="shared" si="7"/>
        <v>538.33000000000004</v>
      </c>
      <c r="BM6" s="22">
        <f t="shared" si="7"/>
        <v>515.14</v>
      </c>
      <c r="BN6" s="22">
        <f t="shared" si="7"/>
        <v>498.34</v>
      </c>
      <c r="BO6" s="21" t="str">
        <f>IF(BO7="","",IF(BO7="-","【-】","【"&amp;SUBSTITUTE(TEXT(BO7,"#,##0.00"),"-","△")&amp;"】"))</f>
        <v>【264.86】</v>
      </c>
      <c r="BP6" s="22">
        <f>IF(BP7="",NA(),BP7)</f>
        <v>89.01</v>
      </c>
      <c r="BQ6" s="22">
        <f t="shared" ref="BQ6:BY6" si="8">IF(BQ7="",NA(),BQ7)</f>
        <v>82.87</v>
      </c>
      <c r="BR6" s="22">
        <f t="shared" si="8"/>
        <v>78.88</v>
      </c>
      <c r="BS6" s="22">
        <f t="shared" si="8"/>
        <v>56.36</v>
      </c>
      <c r="BT6" s="22">
        <f t="shared" si="8"/>
        <v>67.56</v>
      </c>
      <c r="BU6" s="22">
        <f t="shared" si="8"/>
        <v>82.78</v>
      </c>
      <c r="BV6" s="22">
        <f t="shared" si="8"/>
        <v>84.82</v>
      </c>
      <c r="BW6" s="22">
        <f t="shared" si="8"/>
        <v>82.29</v>
      </c>
      <c r="BX6" s="22">
        <f t="shared" si="8"/>
        <v>84.16</v>
      </c>
      <c r="BY6" s="22">
        <f t="shared" si="8"/>
        <v>81.45</v>
      </c>
      <c r="BZ6" s="21" t="str">
        <f>IF(BZ7="","",IF(BZ7="-","【-】","【"&amp;SUBSTITUTE(TEXT(BZ7,"#,##0.00"),"-","△")&amp;"】"))</f>
        <v>【97.59】</v>
      </c>
      <c r="CA6" s="22">
        <f>IF(CA7="",NA(),CA7)</f>
        <v>227.07</v>
      </c>
      <c r="CB6" s="22">
        <f t="shared" ref="CB6:CJ6" si="9">IF(CB7="",NA(),CB7)</f>
        <v>246.25</v>
      </c>
      <c r="CC6" s="22">
        <f t="shared" si="9"/>
        <v>260.38</v>
      </c>
      <c r="CD6" s="22">
        <f t="shared" si="9"/>
        <v>308.42</v>
      </c>
      <c r="CE6" s="22">
        <f t="shared" si="9"/>
        <v>308.43</v>
      </c>
      <c r="CF6" s="22">
        <f t="shared" si="9"/>
        <v>225.09</v>
      </c>
      <c r="CG6" s="22">
        <f t="shared" si="9"/>
        <v>224.82</v>
      </c>
      <c r="CH6" s="22">
        <f t="shared" si="9"/>
        <v>230.85</v>
      </c>
      <c r="CI6" s="22">
        <f t="shared" si="9"/>
        <v>230.21</v>
      </c>
      <c r="CJ6" s="22">
        <f t="shared" si="9"/>
        <v>240.31</v>
      </c>
      <c r="CK6" s="21" t="str">
        <f>IF(CK7="","",IF(CK7="-","【-】","【"&amp;SUBSTITUTE(TEXT(CK7,"#,##0.00"),"-","△")&amp;"】"))</f>
        <v>【181.66】</v>
      </c>
      <c r="CL6" s="22">
        <f>IF(CL7="",NA(),CL7)</f>
        <v>51.82</v>
      </c>
      <c r="CM6" s="22">
        <f t="shared" ref="CM6:CU6" si="10">IF(CM7="",NA(),CM7)</f>
        <v>50.74</v>
      </c>
      <c r="CN6" s="22">
        <f t="shared" si="10"/>
        <v>48.18</v>
      </c>
      <c r="CO6" s="22">
        <f t="shared" si="10"/>
        <v>45.53</v>
      </c>
      <c r="CP6" s="22">
        <f t="shared" si="10"/>
        <v>43.61</v>
      </c>
      <c r="CQ6" s="22">
        <f t="shared" si="10"/>
        <v>49.38</v>
      </c>
      <c r="CR6" s="22">
        <f t="shared" si="10"/>
        <v>50.09</v>
      </c>
      <c r="CS6" s="22">
        <f t="shared" si="10"/>
        <v>50.1</v>
      </c>
      <c r="CT6" s="22">
        <f t="shared" si="10"/>
        <v>49.76</v>
      </c>
      <c r="CU6" s="22">
        <f t="shared" si="10"/>
        <v>49.74</v>
      </c>
      <c r="CV6" s="21" t="str">
        <f>IF(CV7="","",IF(CV7="-","【-】","【"&amp;SUBSTITUTE(TEXT(CV7,"#,##0.00"),"-","△")&amp;"】"))</f>
        <v>【60.21】</v>
      </c>
      <c r="CW6" s="22">
        <f>IF(CW7="",NA(),CW7)</f>
        <v>86.4</v>
      </c>
      <c r="CX6" s="22">
        <f t="shared" ref="CX6:DF6" si="11">IF(CX7="",NA(),CX7)</f>
        <v>85.64</v>
      </c>
      <c r="CY6" s="22">
        <f t="shared" si="11"/>
        <v>85.59</v>
      </c>
      <c r="CZ6" s="22">
        <f t="shared" si="11"/>
        <v>84.65</v>
      </c>
      <c r="DA6" s="22">
        <f t="shared" si="11"/>
        <v>86.58</v>
      </c>
      <c r="DB6" s="22">
        <f t="shared" si="11"/>
        <v>78.010000000000005</v>
      </c>
      <c r="DC6" s="22">
        <f t="shared" si="11"/>
        <v>77.599999999999994</v>
      </c>
      <c r="DD6" s="22">
        <f t="shared" si="11"/>
        <v>77.3</v>
      </c>
      <c r="DE6" s="22">
        <f t="shared" si="11"/>
        <v>76.64</v>
      </c>
      <c r="DF6" s="22">
        <f t="shared" si="11"/>
        <v>75.37</v>
      </c>
      <c r="DG6" s="21" t="str">
        <f>IF(DG7="","",IF(DG7="-","【-】","【"&amp;SUBSTITUTE(TEXT(DG7,"#,##0.00"),"-","△")&amp;"】"))</f>
        <v>【89.21】</v>
      </c>
      <c r="DH6" s="22">
        <f>IF(DH7="",NA(),DH7)</f>
        <v>46.01</v>
      </c>
      <c r="DI6" s="22">
        <f t="shared" ref="DI6:DQ6" si="12">IF(DI7="",NA(),DI7)</f>
        <v>47.48</v>
      </c>
      <c r="DJ6" s="22">
        <f t="shared" si="12"/>
        <v>49.81</v>
      </c>
      <c r="DK6" s="22">
        <f t="shared" si="12"/>
        <v>51.81</v>
      </c>
      <c r="DL6" s="22">
        <f t="shared" si="12"/>
        <v>53.99</v>
      </c>
      <c r="DM6" s="22">
        <f t="shared" si="12"/>
        <v>47.5</v>
      </c>
      <c r="DN6" s="22">
        <f t="shared" si="12"/>
        <v>48.41</v>
      </c>
      <c r="DO6" s="22">
        <f t="shared" si="12"/>
        <v>50.02</v>
      </c>
      <c r="DP6" s="22">
        <f t="shared" si="12"/>
        <v>51.38</v>
      </c>
      <c r="DQ6" s="22">
        <f t="shared" si="12"/>
        <v>52.3</v>
      </c>
      <c r="DR6" s="21" t="str">
        <f>IF(DR7="","",IF(DR7="-","【-】","【"&amp;SUBSTITUTE(TEXT(DR7,"#,##0.00"),"-","△")&amp;"】"))</f>
        <v>【52.41】</v>
      </c>
      <c r="DS6" s="21">
        <f>IF(DS7="",NA(),DS7)</f>
        <v>0</v>
      </c>
      <c r="DT6" s="22">
        <f t="shared" ref="DT6:EB6" si="13">IF(DT7="",NA(),DT7)</f>
        <v>2.48</v>
      </c>
      <c r="DU6" s="22">
        <f t="shared" si="13"/>
        <v>2.48</v>
      </c>
      <c r="DV6" s="22">
        <f t="shared" si="13"/>
        <v>2.48</v>
      </c>
      <c r="DW6" s="22">
        <f t="shared" si="13"/>
        <v>2.48</v>
      </c>
      <c r="DX6" s="22">
        <f t="shared" si="13"/>
        <v>17.399999999999999</v>
      </c>
      <c r="DY6" s="22">
        <f t="shared" si="13"/>
        <v>18.64</v>
      </c>
      <c r="DZ6" s="22">
        <f t="shared" si="13"/>
        <v>19.510000000000002</v>
      </c>
      <c r="EA6" s="22">
        <f t="shared" si="13"/>
        <v>21.6</v>
      </c>
      <c r="EB6" s="22">
        <f t="shared" si="13"/>
        <v>23.36</v>
      </c>
      <c r="EC6" s="21" t="str">
        <f>IF(EC7="","",IF(EC7="-","【-】","【"&amp;SUBSTITUTE(TEXT(EC7,"#,##0.00"),"-","△")&amp;"】"))</f>
        <v>【26.78】</v>
      </c>
      <c r="ED6" s="21">
        <f>IF(ED7="",NA(),ED7)</f>
        <v>0</v>
      </c>
      <c r="EE6" s="21">
        <f t="shared" ref="EE6:EM6" si="14">IF(EE7="",NA(),EE7)</f>
        <v>0</v>
      </c>
      <c r="EF6" s="21">
        <f t="shared" si="14"/>
        <v>0</v>
      </c>
      <c r="EG6" s="21">
        <f t="shared" si="14"/>
        <v>0</v>
      </c>
      <c r="EH6" s="21">
        <f t="shared" si="14"/>
        <v>0</v>
      </c>
      <c r="EI6" s="22">
        <f t="shared" si="14"/>
        <v>0.4</v>
      </c>
      <c r="EJ6" s="22">
        <f t="shared" si="14"/>
        <v>0.36</v>
      </c>
      <c r="EK6" s="22">
        <f t="shared" si="14"/>
        <v>0.56999999999999995</v>
      </c>
      <c r="EL6" s="22">
        <f t="shared" si="14"/>
        <v>0.56000000000000005</v>
      </c>
      <c r="EM6" s="22">
        <f t="shared" si="14"/>
        <v>0.54</v>
      </c>
      <c r="EN6" s="21" t="str">
        <f>IF(EN7="","",IF(EN7="-","【-】","【"&amp;SUBSTITUTE(TEXT(EN7,"#,##0.00"),"-","△")&amp;"】"))</f>
        <v>【0.59】</v>
      </c>
    </row>
    <row r="7" spans="1:144" s="23" customFormat="1" x14ac:dyDescent="0.15">
      <c r="A7" s="15"/>
      <c r="B7" s="24">
        <v>2024</v>
      </c>
      <c r="C7" s="24">
        <v>53619</v>
      </c>
      <c r="D7" s="24">
        <v>46</v>
      </c>
      <c r="E7" s="24">
        <v>1</v>
      </c>
      <c r="F7" s="24">
        <v>0</v>
      </c>
      <c r="G7" s="24">
        <v>1</v>
      </c>
      <c r="H7" s="24" t="s">
        <v>93</v>
      </c>
      <c r="I7" s="24" t="s">
        <v>94</v>
      </c>
      <c r="J7" s="24" t="s">
        <v>95</v>
      </c>
      <c r="K7" s="24" t="s">
        <v>96</v>
      </c>
      <c r="L7" s="24" t="s">
        <v>97</v>
      </c>
      <c r="M7" s="24" t="s">
        <v>98</v>
      </c>
      <c r="N7" s="25" t="s">
        <v>99</v>
      </c>
      <c r="O7" s="25">
        <v>74.62</v>
      </c>
      <c r="P7" s="25">
        <v>96.72</v>
      </c>
      <c r="Q7" s="25">
        <v>3960</v>
      </c>
      <c r="R7" s="25">
        <v>7814</v>
      </c>
      <c r="S7" s="25">
        <v>214.92</v>
      </c>
      <c r="T7" s="25">
        <v>36.36</v>
      </c>
      <c r="U7" s="25">
        <v>7485</v>
      </c>
      <c r="V7" s="25">
        <v>28.74</v>
      </c>
      <c r="W7" s="25">
        <v>260.44</v>
      </c>
      <c r="X7" s="25">
        <v>96.78</v>
      </c>
      <c r="Y7" s="25">
        <v>89.58</v>
      </c>
      <c r="Z7" s="25">
        <v>86.19</v>
      </c>
      <c r="AA7" s="25">
        <v>86.77</v>
      </c>
      <c r="AB7" s="25">
        <v>76.55</v>
      </c>
      <c r="AC7" s="25">
        <v>105.34</v>
      </c>
      <c r="AD7" s="25">
        <v>105.77</v>
      </c>
      <c r="AE7" s="25">
        <v>104.82</v>
      </c>
      <c r="AF7" s="25">
        <v>106.46</v>
      </c>
      <c r="AG7" s="25">
        <v>103.41</v>
      </c>
      <c r="AH7" s="25">
        <v>107.26</v>
      </c>
      <c r="AI7" s="25">
        <v>0</v>
      </c>
      <c r="AJ7" s="25">
        <v>0</v>
      </c>
      <c r="AK7" s="25">
        <v>0</v>
      </c>
      <c r="AL7" s="25">
        <v>5.24</v>
      </c>
      <c r="AM7" s="25">
        <v>42.02</v>
      </c>
      <c r="AN7" s="25">
        <v>24.04</v>
      </c>
      <c r="AO7" s="25">
        <v>28.03</v>
      </c>
      <c r="AP7" s="25">
        <v>26.73</v>
      </c>
      <c r="AQ7" s="25">
        <v>27.85</v>
      </c>
      <c r="AR7" s="25">
        <v>28</v>
      </c>
      <c r="AS7" s="25">
        <v>1.61</v>
      </c>
      <c r="AT7" s="25">
        <v>488.48</v>
      </c>
      <c r="AU7" s="25">
        <v>485.74</v>
      </c>
      <c r="AV7" s="25">
        <v>357.21</v>
      </c>
      <c r="AW7" s="25">
        <v>309.62</v>
      </c>
      <c r="AX7" s="25">
        <v>330.86</v>
      </c>
      <c r="AY7" s="25">
        <v>305.08</v>
      </c>
      <c r="AZ7" s="25">
        <v>305.33999999999997</v>
      </c>
      <c r="BA7" s="25">
        <v>310.01</v>
      </c>
      <c r="BB7" s="25">
        <v>311.12</v>
      </c>
      <c r="BC7" s="25">
        <v>293.51</v>
      </c>
      <c r="BD7" s="25">
        <v>239.69</v>
      </c>
      <c r="BE7" s="25">
        <v>580.22</v>
      </c>
      <c r="BF7" s="25">
        <v>547.45000000000005</v>
      </c>
      <c r="BG7" s="25">
        <v>514.58000000000004</v>
      </c>
      <c r="BH7" s="25">
        <v>587.72</v>
      </c>
      <c r="BI7" s="25">
        <v>444.33</v>
      </c>
      <c r="BJ7" s="25">
        <v>585.59</v>
      </c>
      <c r="BK7" s="25">
        <v>561.34</v>
      </c>
      <c r="BL7" s="25">
        <v>538.33000000000004</v>
      </c>
      <c r="BM7" s="25">
        <v>515.14</v>
      </c>
      <c r="BN7" s="25">
        <v>498.34</v>
      </c>
      <c r="BO7" s="25">
        <v>264.86</v>
      </c>
      <c r="BP7" s="25">
        <v>89.01</v>
      </c>
      <c r="BQ7" s="25">
        <v>82.87</v>
      </c>
      <c r="BR7" s="25">
        <v>78.88</v>
      </c>
      <c r="BS7" s="25">
        <v>56.36</v>
      </c>
      <c r="BT7" s="25">
        <v>67.56</v>
      </c>
      <c r="BU7" s="25">
        <v>82.78</v>
      </c>
      <c r="BV7" s="25">
        <v>84.82</v>
      </c>
      <c r="BW7" s="25">
        <v>82.29</v>
      </c>
      <c r="BX7" s="25">
        <v>84.16</v>
      </c>
      <c r="BY7" s="25">
        <v>81.45</v>
      </c>
      <c r="BZ7" s="25">
        <v>97.59</v>
      </c>
      <c r="CA7" s="25">
        <v>227.07</v>
      </c>
      <c r="CB7" s="25">
        <v>246.25</v>
      </c>
      <c r="CC7" s="25">
        <v>260.38</v>
      </c>
      <c r="CD7" s="25">
        <v>308.42</v>
      </c>
      <c r="CE7" s="25">
        <v>308.43</v>
      </c>
      <c r="CF7" s="25">
        <v>225.09</v>
      </c>
      <c r="CG7" s="25">
        <v>224.82</v>
      </c>
      <c r="CH7" s="25">
        <v>230.85</v>
      </c>
      <c r="CI7" s="25">
        <v>230.21</v>
      </c>
      <c r="CJ7" s="25">
        <v>240.31</v>
      </c>
      <c r="CK7" s="25">
        <v>181.66</v>
      </c>
      <c r="CL7" s="25">
        <v>51.82</v>
      </c>
      <c r="CM7" s="25">
        <v>50.74</v>
      </c>
      <c r="CN7" s="25">
        <v>48.18</v>
      </c>
      <c r="CO7" s="25">
        <v>45.53</v>
      </c>
      <c r="CP7" s="25">
        <v>43.61</v>
      </c>
      <c r="CQ7" s="25">
        <v>49.38</v>
      </c>
      <c r="CR7" s="25">
        <v>50.09</v>
      </c>
      <c r="CS7" s="25">
        <v>50.1</v>
      </c>
      <c r="CT7" s="25">
        <v>49.76</v>
      </c>
      <c r="CU7" s="25">
        <v>49.74</v>
      </c>
      <c r="CV7" s="25">
        <v>60.21</v>
      </c>
      <c r="CW7" s="25">
        <v>86.4</v>
      </c>
      <c r="CX7" s="25">
        <v>85.64</v>
      </c>
      <c r="CY7" s="25">
        <v>85.59</v>
      </c>
      <c r="CZ7" s="25">
        <v>84.65</v>
      </c>
      <c r="DA7" s="25">
        <v>86.58</v>
      </c>
      <c r="DB7" s="25">
        <v>78.010000000000005</v>
      </c>
      <c r="DC7" s="25">
        <v>77.599999999999994</v>
      </c>
      <c r="DD7" s="25">
        <v>77.3</v>
      </c>
      <c r="DE7" s="25">
        <v>76.64</v>
      </c>
      <c r="DF7" s="25">
        <v>75.37</v>
      </c>
      <c r="DG7" s="25">
        <v>89.21</v>
      </c>
      <c r="DH7" s="25">
        <v>46.01</v>
      </c>
      <c r="DI7" s="25">
        <v>47.48</v>
      </c>
      <c r="DJ7" s="25">
        <v>49.81</v>
      </c>
      <c r="DK7" s="25">
        <v>51.81</v>
      </c>
      <c r="DL7" s="25">
        <v>53.99</v>
      </c>
      <c r="DM7" s="25">
        <v>47.5</v>
      </c>
      <c r="DN7" s="25">
        <v>48.41</v>
      </c>
      <c r="DO7" s="25">
        <v>50.02</v>
      </c>
      <c r="DP7" s="25">
        <v>51.38</v>
      </c>
      <c r="DQ7" s="25">
        <v>52.3</v>
      </c>
      <c r="DR7" s="25">
        <v>52.41</v>
      </c>
      <c r="DS7" s="25">
        <v>0</v>
      </c>
      <c r="DT7" s="25">
        <v>2.48</v>
      </c>
      <c r="DU7" s="25">
        <v>2.48</v>
      </c>
      <c r="DV7" s="25">
        <v>2.48</v>
      </c>
      <c r="DW7" s="25">
        <v>2.48</v>
      </c>
      <c r="DX7" s="25">
        <v>17.399999999999999</v>
      </c>
      <c r="DY7" s="25">
        <v>18.64</v>
      </c>
      <c r="DZ7" s="25">
        <v>19.510000000000002</v>
      </c>
      <c r="EA7" s="25">
        <v>21.6</v>
      </c>
      <c r="EB7" s="25">
        <v>23.36</v>
      </c>
      <c r="EC7" s="25">
        <v>26.78</v>
      </c>
      <c r="ED7" s="25">
        <v>0</v>
      </c>
      <c r="EE7" s="25">
        <v>0</v>
      </c>
      <c r="EF7" s="25">
        <v>0</v>
      </c>
      <c r="EG7" s="25">
        <v>0</v>
      </c>
      <c r="EH7" s="25">
        <v>0</v>
      </c>
      <c r="EI7" s="25">
        <v>0.4</v>
      </c>
      <c r="EJ7" s="25">
        <v>0.36</v>
      </c>
      <c r="EK7" s="25">
        <v>0.56999999999999995</v>
      </c>
      <c r="EL7" s="25">
        <v>0.56000000000000005</v>
      </c>
      <c r="EM7" s="25">
        <v>0.54</v>
      </c>
      <c r="EN7" s="25">
        <v>0.59</v>
      </c>
    </row>
    <row r="8" spans="1:144" x14ac:dyDescent="0.15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7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7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7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7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7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7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7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7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7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7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7"/>
    </row>
    <row r="9" spans="1:144" x14ac:dyDescent="0.15">
      <c r="A9" s="28"/>
      <c r="B9" s="28" t="s">
        <v>100</v>
      </c>
      <c r="C9" s="28" t="s">
        <v>101</v>
      </c>
      <c r="D9" s="28" t="s">
        <v>102</v>
      </c>
      <c r="E9" s="28" t="s">
        <v>103</v>
      </c>
      <c r="F9" s="28" t="s">
        <v>104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15">
      <c r="A10" s="28" t="s">
        <v>44</v>
      </c>
      <c r="B10" s="29">
        <f>DATEVALUE($B7-B11&amp;"/1/"&amp;B12)</f>
        <v>37257</v>
      </c>
      <c r="C10" s="29">
        <f t="shared" ref="C10:F10" si="15">DATEVALUE($B7-C11&amp;"/1/"&amp;C12)</f>
        <v>37622</v>
      </c>
      <c r="D10" s="29">
        <f t="shared" si="15"/>
        <v>37987</v>
      </c>
      <c r="E10" s="29">
        <f t="shared" si="15"/>
        <v>38353</v>
      </c>
      <c r="F10" s="29">
        <f t="shared" si="15"/>
        <v>38718</v>
      </c>
    </row>
    <row r="11" spans="1:144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105</v>
      </c>
    </row>
    <row r="12" spans="1:144" x14ac:dyDescent="0.15">
      <c r="B12">
        <v>1</v>
      </c>
      <c r="C12">
        <v>1</v>
      </c>
      <c r="D12">
        <v>1</v>
      </c>
      <c r="E12">
        <v>1</v>
      </c>
      <c r="F12">
        <v>1</v>
      </c>
      <c r="G12" t="s">
        <v>106</v>
      </c>
    </row>
    <row r="13" spans="1:144" x14ac:dyDescent="0.15">
      <c r="B13" t="s">
        <v>107</v>
      </c>
      <c r="C13" t="s">
        <v>107</v>
      </c>
      <c r="D13" t="s">
        <v>107</v>
      </c>
      <c r="E13" t="s">
        <v>107</v>
      </c>
      <c r="F13" t="s">
        <v>107</v>
      </c>
      <c r="G13" t="s">
        <v>108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sid</cp:lastModifiedBy>
  <dcterms:created xsi:type="dcterms:W3CDTF">2025-12-12T09:11:48Z</dcterms:created>
  <dcterms:modified xsi:type="dcterms:W3CDTF">2026-01-20T02:36:10Z</dcterms:modified>
  <cp:category/>
</cp:coreProperties>
</file>