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tetsuya\Desktop\市町村課\"/>
    </mc:Choice>
  </mc:AlternateContent>
  <xr:revisionPtr revIDLastSave="0" documentId="8_{7DAB59D9-6802-4F39-B932-0D188801861A}" xr6:coauthVersionLast="44" xr6:coauthVersionMax="44" xr10:uidLastSave="{00000000-0000-0000-0000-000000000000}"/>
  <workbookProtection workbookAlgorithmName="SHA-512" workbookHashValue="z276Sh0grD2x7HgchERpq+RI9beYeL24PGToNwz0HJ6J28mwWlGwBvbsiqgx8ZfZ7bb1bfnYQcBLvtABIp+a9g==" workbookSaltValue="awrbqdwIynChCP6Q2ts8rA=="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<sst xmlns="http://schemas.openxmlformats.org/spreadsheetml/2006/main" count="228" uniqueCount="115">
  <si>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</si>
  <si>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</si>
  <si>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</si>
  <si>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</si>
  <si>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</si>
  <si>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</si>
  <si>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</si>
  <si>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</si>
  <si>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</si>
  <si>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</si>
  <si>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</si>
  <si>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</si>
  <si>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</si>
  <si>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</si>
  <si>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</si>
  <si>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</si>
  <si>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</si>
  <si>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</si>
  <si>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</si>
  <si>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</si>
  <si>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</si>
  <si>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</si>
  <si>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</si>
  <si>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</si>
  <si>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</si>
  <si>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</si>
  <si>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</si>
  <si>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</si>
  <si>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</si>
  <si>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</si>
  <si>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</si>
  <si>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</si>
  <si>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</si>
  <si>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</si>
  <si>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</si>
  <si>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</si>
  <si>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</si>
  <si>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</si>
  <si>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</si>
  <si>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</si>
  <si>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</si>
  <si>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</si>
  <si>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</si>
  <si>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</si>
  <si>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</si>
  <si>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</si>
  <si>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</si>
  <si>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</si>
  <si>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</si>
  <si>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</si>
  <si>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</si>
  <si>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</si>
  <si>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</si>
  <si>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</si>
  <si>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</si>
  <si>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</si>
  <si>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</si>
  <si>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</si>
  <si>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</si>
  <si>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</si>
  <si>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</si>
  <si>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</si>
  <si>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</si>
  <si>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</si>
  <si>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</si>
  <si>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</si>
  <si>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</si>
  <si>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</si>
  <si>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</si>
  <si>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</si>
  <si>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</si>
  <si>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</si>
  <si>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</si>
  <si>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</si>
  <si>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</si>
  <si>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</si>
  <si>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</si>
  <si>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</si>
  <si>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</si>
  <si>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</si>
  <si>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</si>
  <si>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</si>
  <si>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</si>
  <si>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</si>
  <si>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</si>
  <si>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</si>
  <si>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</si>
  <si>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</si>
  <si>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</si>
  <si>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</si>
  <si>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</si>
  <si>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</si>
  <si>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</si>
  <si>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五城目町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</si>
  <si>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</si>
  <si>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</si>
  <si>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</si>
  <si>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</si>
  <si>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</si>
  <si>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</si>
  <si>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</si>
  <si>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</si>
  <si>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</si>
  <si>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</si>
  <si>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</si>
  <si>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</si>
  <si>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</si>
  <si>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</si>
  <si>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</si>
  <si>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</si>
  <si>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</si>
  <si>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</si>
  <si>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「①経常収支比率」及び「⑤料金回収率」は平成29年度に簡易水道事業を経営統合してから減価償却費などの増加により100％以下となって以降年々悪化しており給水収益による事業運営が成り立っていない。
「②累積欠損金比率」は0％であるが、現状経営のままでは欠損金が生じてもおかしくない。
「③流動比率」は100％以上で、短期的な債務に対する支払能力は有している。
「④企業債残高対給水収益比率」は、簡易水道事業の経営統合により一時増加したが減少傾向であるが、これは簡易水道事業以外（経営統合前の水道事業）施設の更新先送りによるものである。今後は先送りされている更新費用を起債に頼ることとなるが、残高を減らしながら借入する必要がある。
「⑥給水原価」は、経常費用の抑制に努める必要がある。
「⑦施設利用率」は、類似団体より高いものの水需要の減少により効率性が低い状態となっている。
「⑧有収率」は大きな変動はしていないが、今後は漏水調査や修繕により向上するよう努める必要がある。</t>
    <rPh sb="2" eb="4">
      <t>ケイジョウ</t>
    </rPh>
    <rPh sb="4" eb="6">
      <t>シュウシ</t>
    </rPh>
    <rPh sb="6" eb="8">
      <t>ヒリツ</t>
    </rPh>
    <rPh sb="9" eb="10">
      <t>オヨ</t>
    </rPh>
    <rPh sb="13" eb="15">
      <t>リョウキン</t>
    </rPh>
    <rPh sb="15" eb="17">
      <t>カイシュウ</t>
    </rPh>
    <rPh sb="17" eb="18">
      <t>リツ</t>
    </rPh>
    <rPh sb="20" eb="22">
      <t>ヘイセイ</t>
    </rPh>
    <rPh sb="24" eb="26">
      <t>ネンド</t>
    </rPh>
    <rPh sb="27" eb="29">
      <t>カンイ</t>
    </rPh>
    <rPh sb="29" eb="31">
      <t>スイドウ</t>
    </rPh>
    <rPh sb="31" eb="33">
      <t>ジギョウ</t>
    </rPh>
    <rPh sb="34" eb="36">
      <t>ケイエイ</t>
    </rPh>
    <rPh sb="36" eb="38">
      <t>トウゴウ</t>
    </rPh>
    <rPh sb="42" eb="44">
      <t>ゲンカ</t>
    </rPh>
    <rPh sb="44" eb="46">
      <t>ショウキャク</t>
    </rPh>
    <rPh sb="46" eb="47">
      <t>ヒ</t>
    </rPh>
    <rPh sb="50" eb="52">
      <t>ゾウカ</t>
    </rPh>
    <rPh sb="59" eb="61">
      <t>イカ</t>
    </rPh>
    <rPh sb="65" eb="67">
      <t>イコウ</t>
    </rPh>
    <rPh sb="67" eb="69">
      <t>ネンネン</t>
    </rPh>
    <rPh sb="69" eb="71">
      <t>アッカ</t>
    </rPh>
    <rPh sb="75" eb="77">
      <t>キュウスイ</t>
    </rPh>
    <rPh sb="77" eb="79">
      <t>シュウエキ</t>
    </rPh>
    <rPh sb="82" eb="84">
      <t>ジギョウ</t>
    </rPh>
    <rPh sb="84" eb="86">
      <t>ウンエイ</t>
    </rPh>
    <rPh sb="87" eb="88">
      <t>ナ</t>
    </rPh>
    <rPh sb="89" eb="90">
      <t>タ</t>
    </rPh>
    <rPh sb="144" eb="146">
      <t>リュウドウ</t>
    </rPh>
    <rPh sb="146" eb="148">
      <t>ヒリツ</t>
    </rPh>
    <rPh sb="154" eb="156">
      <t>イジョウ</t>
    </rPh>
    <rPh sb="158" eb="161">
      <t>タンキテキ</t>
    </rPh>
    <rPh sb="162" eb="164">
      <t>サイム</t>
    </rPh>
    <rPh sb="165" eb="166">
      <t>タイ</t>
    </rPh>
    <rPh sb="168" eb="170">
      <t>シハラ</t>
    </rPh>
    <rPh sb="170" eb="172">
      <t>ノウリョク</t>
    </rPh>
    <rPh sb="173" eb="174">
      <t>ユウ</t>
    </rPh>
    <rPh sb="183" eb="185">
      <t>キギョウ</t>
    </rPh>
    <rPh sb="185" eb="186">
      <t>サイ</t>
    </rPh>
    <rPh sb="186" eb="188">
      <t>ザンダカ</t>
    </rPh>
    <rPh sb="188" eb="189">
      <t>タイ</t>
    </rPh>
    <rPh sb="189" eb="191">
      <t>キュウスイ</t>
    </rPh>
    <rPh sb="191" eb="193">
      <t>シュウエキ</t>
    </rPh>
    <rPh sb="193" eb="195">
      <t>ヒリツ</t>
    </rPh>
    <rPh sb="198" eb="200">
      <t>カンイ</t>
    </rPh>
    <rPh sb="200" eb="202">
      <t>スイドウ</t>
    </rPh>
    <rPh sb="202" eb="204">
      <t>ジギョウ</t>
    </rPh>
    <rPh sb="205" eb="207">
      <t>ケイエイ</t>
    </rPh>
    <rPh sb="207" eb="209">
      <t>トウゴウ</t>
    </rPh>
    <rPh sb="212" eb="214">
      <t>イチジ</t>
    </rPh>
    <rPh sb="214" eb="216">
      <t>ゾウカ</t>
    </rPh>
    <rPh sb="219" eb="221">
      <t>ゲンショウ</t>
    </rPh>
    <rPh sb="221" eb="223">
      <t>ケイコウ</t>
    </rPh>
    <rPh sb="231" eb="233">
      <t>カンイ</t>
    </rPh>
    <rPh sb="233" eb="235">
      <t>スイドウ</t>
    </rPh>
    <rPh sb="235" eb="237">
      <t>ジギョウ</t>
    </rPh>
    <rPh sb="237" eb="239">
      <t>イガイ</t>
    </rPh>
    <rPh sb="240" eb="242">
      <t>ケイエイ</t>
    </rPh>
    <rPh sb="242" eb="244">
      <t>トウゴウ</t>
    </rPh>
    <rPh sb="244" eb="245">
      <t>マエ</t>
    </rPh>
    <rPh sb="246" eb="248">
      <t>スイドウ</t>
    </rPh>
    <rPh sb="248" eb="250">
      <t>ジギョウ</t>
    </rPh>
    <rPh sb="251" eb="253">
      <t>シセツ</t>
    </rPh>
    <rPh sb="254" eb="256">
      <t>コウシン</t>
    </rPh>
    <rPh sb="256" eb="258">
      <t>サキオク</t>
    </rPh>
    <rPh sb="268" eb="270">
      <t>コンゴ</t>
    </rPh>
    <rPh sb="271" eb="273">
      <t>サキオク</t>
    </rPh>
    <rPh sb="279" eb="281">
      <t>コウシン</t>
    </rPh>
    <rPh sb="281" eb="283">
      <t>ヒヨウ</t>
    </rPh>
    <rPh sb="284" eb="286">
      <t>キサイ</t>
    </rPh>
    <rPh sb="287" eb="288">
      <t>タヨ</t>
    </rPh>
    <rPh sb="296" eb="298">
      <t>ザンダカ</t>
    </rPh>
    <rPh sb="299" eb="300">
      <t>ヘ</t>
    </rPh>
    <rPh sb="305" eb="307">
      <t>カリイレ</t>
    </rPh>
    <rPh sb="309" eb="311">
      <t>ヒツヨウ</t>
    </rPh>
    <rPh sb="319" eb="321">
      <t>キュウスイ</t>
    </rPh>
    <rPh sb="321" eb="323">
      <t>ゲンカ</t>
    </rPh>
    <rPh sb="326" eb="328">
      <t>ケイジョウ</t>
    </rPh>
    <rPh sb="328" eb="330">
      <t>ヒヨウ</t>
    </rPh>
    <rPh sb="331" eb="333">
      <t>ヨクセイ</t>
    </rPh>
    <rPh sb="334" eb="335">
      <t>ツト</t>
    </rPh>
    <rPh sb="337" eb="339">
      <t>ヒツヨウ</t>
    </rPh>
    <rPh sb="347" eb="349">
      <t>シセツ</t>
    </rPh>
    <rPh sb="349" eb="351">
      <t>リヨウ</t>
    </rPh>
    <rPh sb="351" eb="352">
      <t>リツ</t>
    </rPh>
    <rPh sb="355" eb="357">
      <t>ルイジ</t>
    </rPh>
    <rPh sb="357" eb="359">
      <t>ダンタイ</t>
    </rPh>
    <rPh sb="361" eb="362">
      <t>タカ</t>
    </rPh>
    <rPh sb="366" eb="367">
      <t>ミズ</t>
    </rPh>
    <rPh sb="367" eb="369">
      <t>ジュヨウ</t>
    </rPh>
    <rPh sb="370" eb="372">
      <t>ゲンショウ</t>
    </rPh>
    <rPh sb="375" eb="378">
      <t>コウリツセイ</t>
    </rPh>
    <rPh sb="379" eb="380">
      <t>ヒク</t>
    </rPh>
    <rPh sb="381" eb="383">
      <t>ジョウタイ</t>
    </rPh>
    <rPh sb="394" eb="396">
      <t>ユウシュウ</t>
    </rPh>
    <rPh sb="396" eb="397">
      <t>リツ</t>
    </rPh>
    <rPh sb="399" eb="400">
      <t>オオ</t>
    </rPh>
    <rPh sb="402" eb="404">
      <t>ヘンドウ</t>
    </rPh>
    <rPh sb="412" eb="414">
      <t>コンゴ</t>
    </rPh>
    <rPh sb="415" eb="417">
      <t>ロウスイ</t>
    </rPh>
    <rPh sb="417" eb="419">
      <t>チョウサ</t>
    </rPh>
    <rPh sb="420" eb="422">
      <t>シュウゼン</t>
    </rPh>
    <rPh sb="425" eb="427">
      <t>コウジョウ</t>
    </rPh>
    <rPh sb="431" eb="432">
      <t>ツト</t>
    </rPh>
    <rPh sb="434" eb="436">
      <t>ヒツヨウ</t>
    </rPh>
    <phoneticPr fontId="4"/>
  </si>
  <si>
    <t>「①有形固定資産原価償却率」は、施設の老朽化により徐々に上昇している。
「②管路経年化率」及び「③管路更新率」は、類似団体より低い。しかし、耐震性の低い管路を多く抱えている。経営上、一度に多くの更新は困難であるが、更新すべき管路を選定し、効率的な管路更新が必要である。</t>
    <rPh sb="2" eb="4">
      <t>ユウケイ</t>
    </rPh>
    <rPh sb="4" eb="6">
      <t>コテイ</t>
    </rPh>
    <rPh sb="6" eb="8">
      <t>シサン</t>
    </rPh>
    <rPh sb="8" eb="10">
      <t>ゲンカ</t>
    </rPh>
    <rPh sb="10" eb="12">
      <t>ショウキャク</t>
    </rPh>
    <rPh sb="12" eb="13">
      <t>リツ</t>
    </rPh>
    <rPh sb="16" eb="18">
      <t>シセツ</t>
    </rPh>
    <rPh sb="19" eb="21">
      <t>ロウキュウ</t>
    </rPh>
    <rPh sb="21" eb="22">
      <t>カ</t>
    </rPh>
    <rPh sb="25" eb="27">
      <t>ジョジョ</t>
    </rPh>
    <rPh sb="28" eb="30">
      <t>ジョウショウ</t>
    </rPh>
    <rPh sb="39" eb="41">
      <t>カンロ</t>
    </rPh>
    <rPh sb="41" eb="44">
      <t>ケイネンカ</t>
    </rPh>
    <rPh sb="44" eb="45">
      <t>リツ</t>
    </rPh>
    <rPh sb="46" eb="47">
      <t>オヨ</t>
    </rPh>
    <rPh sb="50" eb="52">
      <t>カンロ</t>
    </rPh>
    <rPh sb="52" eb="54">
      <t>コウシン</t>
    </rPh>
    <rPh sb="54" eb="55">
      <t>リツ</t>
    </rPh>
    <rPh sb="58" eb="60">
      <t>ルイジ</t>
    </rPh>
    <rPh sb="60" eb="61">
      <t>ダン</t>
    </rPh>
    <rPh sb="61" eb="62">
      <t>タイ</t>
    </rPh>
    <rPh sb="64" eb="65">
      <t>ヒク</t>
    </rPh>
    <rPh sb="71" eb="73">
      <t>タイシン</t>
    </rPh>
    <rPh sb="73" eb="74">
      <t>セイ</t>
    </rPh>
    <rPh sb="75" eb="76">
      <t>ヒク</t>
    </rPh>
    <rPh sb="77" eb="79">
      <t>カンロ</t>
    </rPh>
    <rPh sb="80" eb="81">
      <t>オオ</t>
    </rPh>
    <rPh sb="82" eb="83">
      <t>カカ</t>
    </rPh>
    <rPh sb="88" eb="90">
      <t>ケイエイ</t>
    </rPh>
    <rPh sb="90" eb="91">
      <t>ジョウ</t>
    </rPh>
    <rPh sb="92" eb="94">
      <t>イチド</t>
    </rPh>
    <rPh sb="95" eb="96">
      <t>オオ</t>
    </rPh>
    <rPh sb="98" eb="100">
      <t>コウシン</t>
    </rPh>
    <rPh sb="101" eb="103">
      <t>コンナン</t>
    </rPh>
    <rPh sb="108" eb="110">
      <t>コウシン</t>
    </rPh>
    <rPh sb="113" eb="115">
      <t>カンロ</t>
    </rPh>
    <rPh sb="116" eb="118">
      <t>センテイ</t>
    </rPh>
    <rPh sb="120" eb="123">
      <t>コウリツテキ</t>
    </rPh>
    <rPh sb="124" eb="126">
      <t>カンロ</t>
    </rPh>
    <rPh sb="126" eb="128">
      <t>コウシン</t>
    </rPh>
    <rPh sb="129" eb="131">
      <t>ヒツヨウ</t>
    </rPh>
    <phoneticPr fontId="4"/>
  </si>
  <si>
    <t>　簡易水道事業の経営統合以降、経常収支比率及び料金回収率が100％以下の状態が続いております。
　また、更新を先送りにも限界があり、今後は更新費用も嵩みます。
　経営の健全性を保つためにも、一定の内部留保資金を確保を図るため料金改定は避けられない状況にあります。</t>
    <rPh sb="1" eb="3">
      <t>カンイ</t>
    </rPh>
    <rPh sb="3" eb="5">
      <t>スイドウ</t>
    </rPh>
    <rPh sb="5" eb="7">
      <t>ジギョウ</t>
    </rPh>
    <rPh sb="8" eb="10">
      <t>ケイエイ</t>
    </rPh>
    <rPh sb="10" eb="12">
      <t>トウゴウ</t>
    </rPh>
    <rPh sb="12" eb="14">
      <t>イコウ</t>
    </rPh>
    <rPh sb="15" eb="17">
      <t>ケイジョウ</t>
    </rPh>
    <rPh sb="17" eb="19">
      <t>シュウシ</t>
    </rPh>
    <rPh sb="19" eb="21">
      <t>ヒリツ</t>
    </rPh>
    <rPh sb="21" eb="22">
      <t>オヨ</t>
    </rPh>
    <rPh sb="23" eb="25">
      <t>リョウキン</t>
    </rPh>
    <rPh sb="25" eb="27">
      <t>カイシュウ</t>
    </rPh>
    <rPh sb="27" eb="28">
      <t>リツ</t>
    </rPh>
    <rPh sb="33" eb="35">
      <t>イカ</t>
    </rPh>
    <rPh sb="36" eb="38">
      <t>ジョウタイ</t>
    </rPh>
    <rPh sb="39" eb="40">
      <t>ツヅ</t>
    </rPh>
    <rPh sb="52" eb="54">
      <t>コウシン</t>
    </rPh>
    <rPh sb="55" eb="57">
      <t>サキオク</t>
    </rPh>
    <rPh sb="60" eb="62">
      <t>ゲンカイ</t>
    </rPh>
    <rPh sb="66" eb="68">
      <t>コンゴ</t>
    </rPh>
    <rPh sb="69" eb="71">
      <t>コウシン</t>
    </rPh>
    <rPh sb="71" eb="73">
      <t>ヒヨウ</t>
    </rPh>
    <rPh sb="74" eb="75">
      <t>カサ</t>
    </rPh>
    <rPh sb="81" eb="83">
      <t>ケイエイ</t>
    </rPh>
    <rPh sb="84" eb="86">
      <t>ケンゼン</t>
    </rPh>
    <rPh sb="86" eb="87">
      <t>セイ</t>
    </rPh>
    <rPh sb="88" eb="89">
      <t>タモ</t>
    </rPh>
    <rPh sb="95" eb="97">
      <t>イッテイ</t>
    </rPh>
    <rPh sb="98" eb="100">
      <t>ナイブ</t>
    </rPh>
    <rPh sb="100" eb="102">
      <t>リュウホ</t>
    </rPh>
    <rPh sb="102" eb="104">
      <t>シキン</t>
    </rPh>
    <rPh sb="105" eb="107">
      <t>カクホ</t>
    </rPh>
    <rPh sb="108" eb="109">
      <t>ハカ</t>
    </rPh>
    <rPh sb="112" eb="114">
      <t>リョウキン</t>
    </rPh>
    <rPh sb="114" eb="116">
      <t>カイテイ</t>
    </rPh>
    <rPh sb="117" eb="118">
      <t>サ</t>
    </rPh>
    <rPh sb="123" eb="125">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</si>
</sst>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9F-4EDC-A5D3-2494BAAD5E0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c:ext xmlns:c16="http://schemas.microsoft.com/office/drawing/2014/chart" uri="{C3380CC4-5D6E-409C-BE32-E72D297353CC}">
              <c16:uniqueId val="{00000001-CC9F-4EDC-A5D3-2494BAAD5E0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57.99</c:v>
                </c:pt>
                <c:pt idx="1">
                  <c:v>58.59</c:v>
                </c:pt>
                <c:pt idx="2">
                  <c:v>57.91</c:v>
                </c:pt>
                <c:pt idx="3">
                  <c:v>56.54</c:v>
                </c:pt>
                <c:pt idx="4">
                  <c:v>51.82</c:v>
                </c:pt>
              </c:numCache>
            </c:numRef>
          </c:val>
          <c:extLst>
            <c:ext xmlns:c16="http://schemas.microsoft.com/office/drawing/2014/chart" uri="{C3380CC4-5D6E-409C-BE32-E72D297353CC}">
              <c16:uniqueId val="{00000000-77C2-45B8-898E-714822CB30D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c:ext xmlns:c16="http://schemas.microsoft.com/office/drawing/2014/chart" uri="{C3380CC4-5D6E-409C-BE32-E72D297353CC}">
              <c16:uniqueId val="{00000001-77C2-45B8-898E-714822CB30D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85.28</c:v>
                </c:pt>
                <c:pt idx="1">
                  <c:v>87.39</c:v>
                </c:pt>
                <c:pt idx="2">
                  <c:v>86.41</c:v>
                </c:pt>
                <c:pt idx="3">
                  <c:v>86.76</c:v>
                </c:pt>
                <c:pt idx="4">
                  <c:v>86.4</c:v>
                </c:pt>
              </c:numCache>
            </c:numRef>
          </c:val>
          <c:extLst>
            <c:ext xmlns:c16="http://schemas.microsoft.com/office/drawing/2014/chart" uri="{C3380CC4-5D6E-409C-BE32-E72D297353CC}">
              <c16:uniqueId val="{00000000-A15B-4141-9BED-F4871602BB7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A15B-4141-9BED-F4871602BB7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107.36</c:v>
                </c:pt>
                <c:pt idx="1">
                  <c:v>95.84</c:v>
                </c:pt>
                <c:pt idx="2">
                  <c:v>95.16</c:v>
                </c:pt>
                <c:pt idx="3">
                  <c:v>99.11</c:v>
                </c:pt>
                <c:pt idx="4">
                  <c:v>96.78</c:v>
                </c:pt>
              </c:numCache>
            </c:numRef>
          </c:val>
          <c:extLst>
            <c:ext xmlns:c16="http://schemas.microsoft.com/office/drawing/2014/chart" uri="{C3380CC4-5D6E-409C-BE32-E72D297353CC}">
              <c16:uniqueId val="{00000000-40C2-4DE5-8181-18223D98479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c:ext xmlns:c16="http://schemas.microsoft.com/office/drawing/2014/chart" uri="{C3380CC4-5D6E-409C-BE32-E72D297353CC}">
              <c16:uniqueId val="{00000001-40C2-4DE5-8181-18223D98479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40.200000000000003</c:v>
                </c:pt>
                <c:pt idx="1">
                  <c:v>38.119999999999997</c:v>
                </c:pt>
                <c:pt idx="2">
                  <c:v>40.99</c:v>
                </c:pt>
                <c:pt idx="3">
                  <c:v>43.56</c:v>
                </c:pt>
                <c:pt idx="4">
                  <c:v>46.01</c:v>
                </c:pt>
              </c:numCache>
            </c:numRef>
          </c:val>
          <c:extLst>
            <c:ext xmlns:c16="http://schemas.microsoft.com/office/drawing/2014/chart" uri="{C3380CC4-5D6E-409C-BE32-E72D297353CC}">
              <c16:uniqueId val="{00000000-5A7B-4693-B1AA-8E0318076A2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c:ext xmlns:c16="http://schemas.microsoft.com/office/drawing/2014/chart" uri="{C3380CC4-5D6E-409C-BE32-E72D297353CC}">
              <c16:uniqueId val="{00000001-5A7B-4693-B1AA-8E0318076A2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formatCode="#,##0.00;&quot;△&quot;#,##0.00;&quot;-&quot;">
                  <c:v>0.17</c:v>
                </c:pt>
                <c:pt idx="4">
                  <c:v>0</c:v>
                </c:pt>
              </c:numCache>
            </c:numRef>
          </c:val>
          <c:extLst>
            <c:ext xmlns:c16="http://schemas.microsoft.com/office/drawing/2014/chart" uri="{C3380CC4-5D6E-409C-BE32-E72D297353CC}">
              <c16:uniqueId val="{00000000-5CA6-450B-AD2D-11145893DE6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c:ext xmlns:c16="http://schemas.microsoft.com/office/drawing/2014/chart" uri="{C3380CC4-5D6E-409C-BE32-E72D297353CC}">
              <c16:uniqueId val="{00000001-5CA6-450B-AD2D-11145893DE6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F0-4853-B7E1-D23EB71BFCB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c:ext xmlns:c16="http://schemas.microsoft.com/office/drawing/2014/chart" uri="{C3380CC4-5D6E-409C-BE32-E72D297353CC}">
              <c16:uniqueId val="{00000001-48F0-4853-B7E1-D23EB71BFCB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477.9</c:v>
                </c:pt>
                <c:pt idx="1">
                  <c:v>438.68</c:v>
                </c:pt>
                <c:pt idx="2">
                  <c:v>487.27</c:v>
                </c:pt>
                <c:pt idx="3">
                  <c:v>502.86</c:v>
                </c:pt>
                <c:pt idx="4">
                  <c:v>488.48</c:v>
                </c:pt>
              </c:numCache>
            </c:numRef>
          </c:val>
          <c:extLst>
            <c:ext xmlns:c16="http://schemas.microsoft.com/office/drawing/2014/chart" uri="{C3380CC4-5D6E-409C-BE32-E72D297353CC}">
              <c16:uniqueId val="{00000000-252A-4A30-869B-1C7BBA3B9DA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c:ext xmlns:c16="http://schemas.microsoft.com/office/drawing/2014/chart" uri="{C3380CC4-5D6E-409C-BE32-E72D297353CC}">
              <c16:uniqueId val="{00000001-252A-4A30-869B-1C7BBA3B9DA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632.17999999999995</c:v>
                </c:pt>
                <c:pt idx="1">
                  <c:v>730.84</c:v>
                </c:pt>
                <c:pt idx="2">
                  <c:v>682.19</c:v>
                </c:pt>
                <c:pt idx="3">
                  <c:v>627.71</c:v>
                </c:pt>
                <c:pt idx="4">
                  <c:v>580.22</c:v>
                </c:pt>
              </c:numCache>
            </c:numRef>
          </c:val>
          <c:extLst>
            <c:ext xmlns:c16="http://schemas.microsoft.com/office/drawing/2014/chart" uri="{C3380CC4-5D6E-409C-BE32-E72D297353CC}">
              <c16:uniqueId val="{00000000-3A85-49BC-8F5E-3517D7B6D4D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c:ext xmlns:c16="http://schemas.microsoft.com/office/drawing/2014/chart" uri="{C3380CC4-5D6E-409C-BE32-E72D297353CC}">
              <c16:uniqueId val="{00000001-3A85-49BC-8F5E-3517D7B6D4D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98.83</c:v>
                </c:pt>
                <c:pt idx="1">
                  <c:v>87.71</c:v>
                </c:pt>
                <c:pt idx="2">
                  <c:v>86.95</c:v>
                </c:pt>
                <c:pt idx="3">
                  <c:v>91.52</c:v>
                </c:pt>
                <c:pt idx="4">
                  <c:v>89.01</c:v>
                </c:pt>
              </c:numCache>
            </c:numRef>
          </c:val>
          <c:extLst>
            <c:ext xmlns:c16="http://schemas.microsoft.com/office/drawing/2014/chart" uri="{C3380CC4-5D6E-409C-BE32-E72D297353CC}">
              <c16:uniqueId val="{00000000-6E88-47A2-AB97-768EBF072DF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c:ext xmlns:c16="http://schemas.microsoft.com/office/drawing/2014/chart" uri="{C3380CC4-5D6E-409C-BE32-E72D297353CC}">
              <c16:uniqueId val="{00000001-6E88-47A2-AB97-768EBF072DF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201.07</c:v>
                </c:pt>
                <c:pt idx="1">
                  <c:v>230.12</c:v>
                </c:pt>
                <c:pt idx="2">
                  <c:v>232.02</c:v>
                </c:pt>
                <c:pt idx="3">
                  <c:v>221.97</c:v>
                </c:pt>
                <c:pt idx="4">
                  <c:v>227.07</c:v>
                </c:pt>
              </c:numCache>
            </c:numRef>
          </c:val>
          <c:extLst>
            <c:ext xmlns:c16="http://schemas.microsoft.com/office/drawing/2014/chart" uri="{C3380CC4-5D6E-409C-BE32-E72D297353CC}">
              <c16:uniqueId val="{00000000-C0BE-46A3-B322-6B4B4587A3F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c:ext xmlns:c16="http://schemas.microsoft.com/office/drawing/2014/chart" uri="{C3380CC4-5D6E-409C-BE32-E72D297353CC}">
              <c16:uniqueId val="{00000001-C0BE-46A3-B322-6B4B4587A3F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V59"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秋田県　五城目町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非設置</v>
      </c>
      <c r="AE8" s="83"/>
      <c r="AF8" s="83"/>
      <c r="AG8" s="83"/>
      <c r="AH8" s="83"/>
      <c r="AI8" s="83"/>
      <c r="AJ8" s="83"/>
      <c r="AK8" s="4"/>
      <c r="AL8" s="71">
        <f>データ!$R$6</f>
        <v>8799</v>
      </c>
      <c r="AM8" s="71"/>
      <c r="AN8" s="71"/>
      <c r="AO8" s="71"/>
      <c r="AP8" s="71"/>
      <c r="AQ8" s="71"/>
      <c r="AR8" s="71"/>
      <c r="AS8" s="71"/>
      <c r="AT8" s="67">
        <f>データ!$S$6</f>
        <v>214.92</v>
      </c>
      <c r="AU8" s="68"/>
      <c r="AV8" s="68"/>
      <c r="AW8" s="68"/>
      <c r="AX8" s="68"/>
      <c r="AY8" s="68"/>
      <c r="AZ8" s="68"/>
      <c r="BA8" s="68"/>
      <c r="BB8" s="70">
        <f>データ!$T$6</f>
        <v>40.94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68.08</v>
      </c>
      <c r="J10" s="68"/>
      <c r="K10" s="68"/>
      <c r="L10" s="68"/>
      <c r="M10" s="68"/>
      <c r="N10" s="68"/>
      <c r="O10" s="69"/>
      <c r="P10" s="70">
        <f>データ!$P$6</f>
        <v>97.43</v>
      </c>
      <c r="Q10" s="70"/>
      <c r="R10" s="70"/>
      <c r="S10" s="70"/>
      <c r="T10" s="70"/>
      <c r="U10" s="70"/>
      <c r="V10" s="70"/>
      <c r="W10" s="71">
        <f>データ!$Q$6</f>
        <v>3960</v>
      </c>
      <c r="X10" s="71"/>
      <c r="Y10" s="71"/>
      <c r="Z10" s="71"/>
      <c r="AA10" s="71"/>
      <c r="AB10" s="71"/>
      <c r="AC10" s="71"/>
      <c r="AD10" s="2"/>
      <c r="AE10" s="2"/>
      <c r="AF10" s="2"/>
      <c r="AG10" s="2"/>
      <c r="AH10" s="4"/>
      <c r="AI10" s="4"/>
      <c r="AJ10" s="4"/>
      <c r="AK10" s="4"/>
      <c r="AL10" s="71">
        <f>データ!$U$6</f>
        <v>8520</v>
      </c>
      <c r="AM10" s="71"/>
      <c r="AN10" s="71"/>
      <c r="AO10" s="71"/>
      <c r="AP10" s="71"/>
      <c r="AQ10" s="71"/>
      <c r="AR10" s="71"/>
      <c r="AS10" s="71"/>
      <c r="AT10" s="67">
        <f>データ!$V$6</f>
        <v>28.74</v>
      </c>
      <c r="AU10" s="68"/>
      <c r="AV10" s="68"/>
      <c r="AW10" s="68"/>
      <c r="AX10" s="68"/>
      <c r="AY10" s="68"/>
      <c r="AZ10" s="68"/>
      <c r="BA10" s="68"/>
      <c r="BB10" s="70">
        <f>データ!$W$6</f>
        <v>296.45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114</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G8WyRdmfKhx/rkuIfBAjLyqI15pRUEEzSa+X4wJInnG9uGV8bf1K5EvecYMU9RxvsisF3bcqkp9cFV7BXCxuSw==" saltValue="siq8d6XGqlUG+hHG/sPh8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53619</v>
      </c>
      <c r="D6" s="34">
        <f t="shared" si="3"/>
        <v>46</v>
      </c>
      <c r="E6" s="34">
        <f t="shared" si="3"/>
        <v>1</v>
      </c>
      <c r="F6" s="34">
        <f t="shared" si="3"/>
        <v>0</v>
      </c>
      <c r="G6" s="34">
        <f t="shared" si="3"/>
        <v>1</v>
      </c>
      <c r="H6" s="34" t="str">
        <f t="shared" si="3"/>
        <v>秋田県　五城目町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68.08</v>
      </c>
      <c r="P6" s="35">
        <f t="shared" si="3"/>
        <v>97.43</v>
      </c>
      <c r="Q6" s="35">
        <f t="shared" si="3"/>
        <v>3960</v>
      </c>
      <c r="R6" s="35">
        <f t="shared" si="3"/>
        <v>8799</v>
      </c>
      <c r="S6" s="35">
        <f t="shared" si="3"/>
        <v>214.92</v>
      </c>
      <c r="T6" s="35">
        <f t="shared" si="3"/>
        <v>40.94</v>
      </c>
      <c r="U6" s="35">
        <f t="shared" si="3"/>
        <v>8520</v>
      </c>
      <c r="V6" s="35">
        <f t="shared" si="3"/>
        <v>28.74</v>
      </c>
      <c r="W6" s="35">
        <f t="shared" si="3"/>
        <v>296.45</v>
      </c>
      <c r="X6" s="36">
        <f>IF(X7="",NA(),X7)</f>
        <v>107.36</v>
      </c>
      <c r="Y6" s="36">
        <f t="shared" ref="Y6:AG6" si="4">IF(Y7="",NA(),Y7)</f>
        <v>95.84</v>
      </c>
      <c r="Z6" s="36">
        <f t="shared" si="4"/>
        <v>95.16</v>
      </c>
      <c r="AA6" s="36">
        <f t="shared" si="4"/>
        <v>99.11</v>
      </c>
      <c r="AB6" s="36">
        <f t="shared" si="4"/>
        <v>96.78</v>
      </c>
      <c r="AC6" s="36">
        <f t="shared" si="4"/>
        <v>107.95</v>
      </c>
      <c r="AD6" s="36">
        <f t="shared" si="4"/>
        <v>104.47</v>
      </c>
      <c r="AE6" s="36">
        <f t="shared" si="4"/>
        <v>103.81</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16.399999999999999</v>
      </c>
      <c r="AP6" s="36">
        <f t="shared" si="5"/>
        <v>25.66</v>
      </c>
      <c r="AQ6" s="36">
        <f t="shared" si="5"/>
        <v>21.69</v>
      </c>
      <c r="AR6" s="36">
        <f t="shared" si="5"/>
        <v>24.04</v>
      </c>
      <c r="AS6" s="35" t="str">
        <f>IF(AS7="","",IF(AS7="-","【-】","【"&amp;SUBSTITUTE(TEXT(AS7,"#,##0.00"),"-","△")&amp;"】"))</f>
        <v>【1.15】</v>
      </c>
      <c r="AT6" s="36">
        <f>IF(AT7="",NA(),AT7)</f>
        <v>477.9</v>
      </c>
      <c r="AU6" s="36">
        <f t="shared" ref="AU6:BC6" si="6">IF(AU7="",NA(),AU7)</f>
        <v>438.68</v>
      </c>
      <c r="AV6" s="36">
        <f t="shared" si="6"/>
        <v>487.27</v>
      </c>
      <c r="AW6" s="36">
        <f t="shared" si="6"/>
        <v>502.86</v>
      </c>
      <c r="AX6" s="36">
        <f t="shared" si="6"/>
        <v>488.48</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632.17999999999995</v>
      </c>
      <c r="BF6" s="36">
        <f t="shared" ref="BF6:BN6" si="7">IF(BF7="",NA(),BF7)</f>
        <v>730.84</v>
      </c>
      <c r="BG6" s="36">
        <f t="shared" si="7"/>
        <v>682.19</v>
      </c>
      <c r="BH6" s="36">
        <f t="shared" si="7"/>
        <v>627.71</v>
      </c>
      <c r="BI6" s="36">
        <f t="shared" si="7"/>
        <v>580.22</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98.83</v>
      </c>
      <c r="BQ6" s="36">
        <f t="shared" ref="BQ6:BY6" si="8">IF(BQ7="",NA(),BQ7)</f>
        <v>87.71</v>
      </c>
      <c r="BR6" s="36">
        <f t="shared" si="8"/>
        <v>86.95</v>
      </c>
      <c r="BS6" s="36">
        <f t="shared" si="8"/>
        <v>91.52</v>
      </c>
      <c r="BT6" s="36">
        <f t="shared" si="8"/>
        <v>89.01</v>
      </c>
      <c r="BU6" s="36">
        <f t="shared" si="8"/>
        <v>93.28</v>
      </c>
      <c r="BV6" s="36">
        <f t="shared" si="8"/>
        <v>87.51</v>
      </c>
      <c r="BW6" s="36">
        <f t="shared" si="8"/>
        <v>84.77</v>
      </c>
      <c r="BX6" s="36">
        <f t="shared" si="8"/>
        <v>87.11</v>
      </c>
      <c r="BY6" s="36">
        <f t="shared" si="8"/>
        <v>82.78</v>
      </c>
      <c r="BZ6" s="35" t="str">
        <f>IF(BZ7="","",IF(BZ7="-","【-】","【"&amp;SUBSTITUTE(TEXT(BZ7,"#,##0.00"),"-","△")&amp;"】"))</f>
        <v>【100.05】</v>
      </c>
      <c r="CA6" s="36">
        <f>IF(CA7="",NA(),CA7)</f>
        <v>201.07</v>
      </c>
      <c r="CB6" s="36">
        <f t="shared" ref="CB6:CJ6" si="9">IF(CB7="",NA(),CB7)</f>
        <v>230.12</v>
      </c>
      <c r="CC6" s="36">
        <f t="shared" si="9"/>
        <v>232.02</v>
      </c>
      <c r="CD6" s="36">
        <f t="shared" si="9"/>
        <v>221.97</v>
      </c>
      <c r="CE6" s="36">
        <f t="shared" si="9"/>
        <v>227.07</v>
      </c>
      <c r="CF6" s="36">
        <f t="shared" si="9"/>
        <v>208.29</v>
      </c>
      <c r="CG6" s="36">
        <f t="shared" si="9"/>
        <v>218.42</v>
      </c>
      <c r="CH6" s="36">
        <f t="shared" si="9"/>
        <v>227.27</v>
      </c>
      <c r="CI6" s="36">
        <f t="shared" si="9"/>
        <v>223.98</v>
      </c>
      <c r="CJ6" s="36">
        <f t="shared" si="9"/>
        <v>225.09</v>
      </c>
      <c r="CK6" s="35" t="str">
        <f>IF(CK7="","",IF(CK7="-","【-】","【"&amp;SUBSTITUTE(TEXT(CK7,"#,##0.00"),"-","△")&amp;"】"))</f>
        <v>【166.40】</v>
      </c>
      <c r="CL6" s="36">
        <f>IF(CL7="",NA(),CL7)</f>
        <v>57.99</v>
      </c>
      <c r="CM6" s="36">
        <f t="shared" ref="CM6:CU6" si="10">IF(CM7="",NA(),CM7)</f>
        <v>58.59</v>
      </c>
      <c r="CN6" s="36">
        <f t="shared" si="10"/>
        <v>57.91</v>
      </c>
      <c r="CO6" s="36">
        <f t="shared" si="10"/>
        <v>56.54</v>
      </c>
      <c r="CP6" s="36">
        <f t="shared" si="10"/>
        <v>51.82</v>
      </c>
      <c r="CQ6" s="36">
        <f t="shared" si="10"/>
        <v>49.32</v>
      </c>
      <c r="CR6" s="36">
        <f t="shared" si="10"/>
        <v>50.24</v>
      </c>
      <c r="CS6" s="36">
        <f t="shared" si="10"/>
        <v>50.29</v>
      </c>
      <c r="CT6" s="36">
        <f t="shared" si="10"/>
        <v>49.64</v>
      </c>
      <c r="CU6" s="36">
        <f t="shared" si="10"/>
        <v>49.38</v>
      </c>
      <c r="CV6" s="35" t="str">
        <f>IF(CV7="","",IF(CV7="-","【-】","【"&amp;SUBSTITUTE(TEXT(CV7,"#,##0.00"),"-","△")&amp;"】"))</f>
        <v>【60.69】</v>
      </c>
      <c r="CW6" s="36">
        <f>IF(CW7="",NA(),CW7)</f>
        <v>85.28</v>
      </c>
      <c r="CX6" s="36">
        <f t="shared" ref="CX6:DF6" si="11">IF(CX7="",NA(),CX7)</f>
        <v>87.39</v>
      </c>
      <c r="CY6" s="36">
        <f t="shared" si="11"/>
        <v>86.41</v>
      </c>
      <c r="CZ6" s="36">
        <f t="shared" si="11"/>
        <v>86.76</v>
      </c>
      <c r="DA6" s="36">
        <f t="shared" si="11"/>
        <v>86.4</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40.200000000000003</v>
      </c>
      <c r="DI6" s="36">
        <f t="shared" ref="DI6:DQ6" si="12">IF(DI7="",NA(),DI7)</f>
        <v>38.119999999999997</v>
      </c>
      <c r="DJ6" s="36">
        <f t="shared" si="12"/>
        <v>40.99</v>
      </c>
      <c r="DK6" s="36">
        <f t="shared" si="12"/>
        <v>43.56</v>
      </c>
      <c r="DL6" s="36">
        <f t="shared" si="12"/>
        <v>46.01</v>
      </c>
      <c r="DM6" s="36">
        <f t="shared" si="12"/>
        <v>48.3</v>
      </c>
      <c r="DN6" s="36">
        <f t="shared" si="12"/>
        <v>45.14</v>
      </c>
      <c r="DO6" s="36">
        <f t="shared" si="12"/>
        <v>45.85</v>
      </c>
      <c r="DP6" s="36">
        <f t="shared" si="12"/>
        <v>47.31</v>
      </c>
      <c r="DQ6" s="36">
        <f t="shared" si="12"/>
        <v>47.5</v>
      </c>
      <c r="DR6" s="35" t="str">
        <f>IF(DR7="","",IF(DR7="-","【-】","【"&amp;SUBSTITUTE(TEXT(DR7,"#,##0.00"),"-","△")&amp;"】"))</f>
        <v>【50.19】</v>
      </c>
      <c r="DS6" s="35">
        <f>IF(DS7="",NA(),DS7)</f>
        <v>0</v>
      </c>
      <c r="DT6" s="35">
        <f t="shared" ref="DT6:EB6" si="13">IF(DT7="",NA(),DT7)</f>
        <v>0</v>
      </c>
      <c r="DU6" s="35">
        <f t="shared" si="13"/>
        <v>0</v>
      </c>
      <c r="DV6" s="36">
        <f t="shared" si="13"/>
        <v>0.17</v>
      </c>
      <c r="DW6" s="35">
        <f t="shared" si="13"/>
        <v>0</v>
      </c>
      <c r="DX6" s="36">
        <f t="shared" si="13"/>
        <v>12.43</v>
      </c>
      <c r="DY6" s="36">
        <f t="shared" si="13"/>
        <v>13.58</v>
      </c>
      <c r="DZ6" s="36">
        <f t="shared" si="13"/>
        <v>14.13</v>
      </c>
      <c r="EA6" s="36">
        <f t="shared" si="13"/>
        <v>16.77</v>
      </c>
      <c r="EB6" s="36">
        <f t="shared" si="13"/>
        <v>17.399999999999999</v>
      </c>
      <c r="EC6" s="35" t="str">
        <f>IF(EC7="","",IF(EC7="-","【-】","【"&amp;SUBSTITUTE(TEXT(EC7,"#,##0.00"),"-","△")&amp;"】"))</f>
        <v>【20.63】</v>
      </c>
      <c r="ED6" s="35">
        <f>IF(ED7="",NA(),ED7)</f>
        <v>0</v>
      </c>
      <c r="EE6" s="35">
        <f t="shared" ref="EE6:EM6" si="14">IF(EE7="",NA(),EE7)</f>
        <v>0</v>
      </c>
      <c r="EF6" s="35">
        <f t="shared" si="14"/>
        <v>0</v>
      </c>
      <c r="EG6" s="35">
        <f t="shared" si="14"/>
        <v>0</v>
      </c>
      <c r="EH6" s="35">
        <f t="shared" si="14"/>
        <v>0</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15">
      <c r="A7" s="29"/>
      <c r="B7" s="38">
        <v>2020</v>
      </c>
      <c r="C7" s="38">
        <v>53619</v>
      </c>
      <c r="D7" s="38">
        <v>46</v>
      </c>
      <c r="E7" s="38">
        <v>1</v>
      </c>
      <c r="F7" s="38">
        <v>0</v>
      </c>
      <c r="G7" s="38">
        <v>1</v>
      </c>
      <c r="H7" s="38" t="s">
        <v>93</v>
      </c>
      <c r="I7" s="38" t="s">
        <v>94</v>
      </c>
      <c r="J7" s="38" t="s">
        <v>95</v>
      </c>
      <c r="K7" s="38" t="s">
        <v>96</v>
      </c>
      <c r="L7" s="38" t="s">
        <v>97</v>
      </c>
      <c r="M7" s="38" t="s">
        <v>98</v>
      </c>
      <c r="N7" s="39" t="s">
        <v>99</v>
      </c>
      <c r="O7" s="39">
        <v>68.08</v>
      </c>
      <c r="P7" s="39">
        <v>97.43</v>
      </c>
      <c r="Q7" s="39">
        <v>3960</v>
      </c>
      <c r="R7" s="39">
        <v>8799</v>
      </c>
      <c r="S7" s="39">
        <v>214.92</v>
      </c>
      <c r="T7" s="39">
        <v>40.94</v>
      </c>
      <c r="U7" s="39">
        <v>8520</v>
      </c>
      <c r="V7" s="39">
        <v>28.74</v>
      </c>
      <c r="W7" s="39">
        <v>296.45</v>
      </c>
      <c r="X7" s="39">
        <v>107.36</v>
      </c>
      <c r="Y7" s="39">
        <v>95.84</v>
      </c>
      <c r="Z7" s="39">
        <v>95.16</v>
      </c>
      <c r="AA7" s="39">
        <v>99.11</v>
      </c>
      <c r="AB7" s="39">
        <v>96.78</v>
      </c>
      <c r="AC7" s="39">
        <v>107.95</v>
      </c>
      <c r="AD7" s="39">
        <v>104.47</v>
      </c>
      <c r="AE7" s="39">
        <v>103.81</v>
      </c>
      <c r="AF7" s="39">
        <v>104.35</v>
      </c>
      <c r="AG7" s="39">
        <v>105.34</v>
      </c>
      <c r="AH7" s="39">
        <v>110.27</v>
      </c>
      <c r="AI7" s="39">
        <v>0</v>
      </c>
      <c r="AJ7" s="39">
        <v>0</v>
      </c>
      <c r="AK7" s="39">
        <v>0</v>
      </c>
      <c r="AL7" s="39">
        <v>0</v>
      </c>
      <c r="AM7" s="39">
        <v>0</v>
      </c>
      <c r="AN7" s="39">
        <v>12.44</v>
      </c>
      <c r="AO7" s="39">
        <v>16.399999999999999</v>
      </c>
      <c r="AP7" s="39">
        <v>25.66</v>
      </c>
      <c r="AQ7" s="39">
        <v>21.69</v>
      </c>
      <c r="AR7" s="39">
        <v>24.04</v>
      </c>
      <c r="AS7" s="39">
        <v>1.1499999999999999</v>
      </c>
      <c r="AT7" s="39">
        <v>477.9</v>
      </c>
      <c r="AU7" s="39">
        <v>438.68</v>
      </c>
      <c r="AV7" s="39">
        <v>487.27</v>
      </c>
      <c r="AW7" s="39">
        <v>502.86</v>
      </c>
      <c r="AX7" s="39">
        <v>488.48</v>
      </c>
      <c r="AY7" s="39">
        <v>371.89</v>
      </c>
      <c r="AZ7" s="39">
        <v>293.23</v>
      </c>
      <c r="BA7" s="39">
        <v>300.14</v>
      </c>
      <c r="BB7" s="39">
        <v>301.04000000000002</v>
      </c>
      <c r="BC7" s="39">
        <v>305.08</v>
      </c>
      <c r="BD7" s="39">
        <v>260.31</v>
      </c>
      <c r="BE7" s="39">
        <v>632.17999999999995</v>
      </c>
      <c r="BF7" s="39">
        <v>730.84</v>
      </c>
      <c r="BG7" s="39">
        <v>682.19</v>
      </c>
      <c r="BH7" s="39">
        <v>627.71</v>
      </c>
      <c r="BI7" s="39">
        <v>580.22</v>
      </c>
      <c r="BJ7" s="39">
        <v>483.11</v>
      </c>
      <c r="BK7" s="39">
        <v>542.29999999999995</v>
      </c>
      <c r="BL7" s="39">
        <v>566.65</v>
      </c>
      <c r="BM7" s="39">
        <v>551.62</v>
      </c>
      <c r="BN7" s="39">
        <v>585.59</v>
      </c>
      <c r="BO7" s="39">
        <v>275.67</v>
      </c>
      <c r="BP7" s="39">
        <v>98.83</v>
      </c>
      <c r="BQ7" s="39">
        <v>87.71</v>
      </c>
      <c r="BR7" s="39">
        <v>86.95</v>
      </c>
      <c r="BS7" s="39">
        <v>91.52</v>
      </c>
      <c r="BT7" s="39">
        <v>89.01</v>
      </c>
      <c r="BU7" s="39">
        <v>93.28</v>
      </c>
      <c r="BV7" s="39">
        <v>87.51</v>
      </c>
      <c r="BW7" s="39">
        <v>84.77</v>
      </c>
      <c r="BX7" s="39">
        <v>87.11</v>
      </c>
      <c r="BY7" s="39">
        <v>82.78</v>
      </c>
      <c r="BZ7" s="39">
        <v>100.05</v>
      </c>
      <c r="CA7" s="39">
        <v>201.07</v>
      </c>
      <c r="CB7" s="39">
        <v>230.12</v>
      </c>
      <c r="CC7" s="39">
        <v>232.02</v>
      </c>
      <c r="CD7" s="39">
        <v>221.97</v>
      </c>
      <c r="CE7" s="39">
        <v>227.07</v>
      </c>
      <c r="CF7" s="39">
        <v>208.29</v>
      </c>
      <c r="CG7" s="39">
        <v>218.42</v>
      </c>
      <c r="CH7" s="39">
        <v>227.27</v>
      </c>
      <c r="CI7" s="39">
        <v>223.98</v>
      </c>
      <c r="CJ7" s="39">
        <v>225.09</v>
      </c>
      <c r="CK7" s="39">
        <v>166.4</v>
      </c>
      <c r="CL7" s="39">
        <v>57.99</v>
      </c>
      <c r="CM7" s="39">
        <v>58.59</v>
      </c>
      <c r="CN7" s="39">
        <v>57.91</v>
      </c>
      <c r="CO7" s="39">
        <v>56.54</v>
      </c>
      <c r="CP7" s="39">
        <v>51.82</v>
      </c>
      <c r="CQ7" s="39">
        <v>49.32</v>
      </c>
      <c r="CR7" s="39">
        <v>50.24</v>
      </c>
      <c r="CS7" s="39">
        <v>50.29</v>
      </c>
      <c r="CT7" s="39">
        <v>49.64</v>
      </c>
      <c r="CU7" s="39">
        <v>49.38</v>
      </c>
      <c r="CV7" s="39">
        <v>60.69</v>
      </c>
      <c r="CW7" s="39">
        <v>85.28</v>
      </c>
      <c r="CX7" s="39">
        <v>87.39</v>
      </c>
      <c r="CY7" s="39">
        <v>86.41</v>
      </c>
      <c r="CZ7" s="39">
        <v>86.76</v>
      </c>
      <c r="DA7" s="39">
        <v>86.4</v>
      </c>
      <c r="DB7" s="39">
        <v>79.34</v>
      </c>
      <c r="DC7" s="39">
        <v>78.650000000000006</v>
      </c>
      <c r="DD7" s="39">
        <v>77.73</v>
      </c>
      <c r="DE7" s="39">
        <v>78.09</v>
      </c>
      <c r="DF7" s="39">
        <v>78.010000000000005</v>
      </c>
      <c r="DG7" s="39">
        <v>89.82</v>
      </c>
      <c r="DH7" s="39">
        <v>40.200000000000003</v>
      </c>
      <c r="DI7" s="39">
        <v>38.119999999999997</v>
      </c>
      <c r="DJ7" s="39">
        <v>40.99</v>
      </c>
      <c r="DK7" s="39">
        <v>43.56</v>
      </c>
      <c r="DL7" s="39">
        <v>46.01</v>
      </c>
      <c r="DM7" s="39">
        <v>48.3</v>
      </c>
      <c r="DN7" s="39">
        <v>45.14</v>
      </c>
      <c r="DO7" s="39">
        <v>45.85</v>
      </c>
      <c r="DP7" s="39">
        <v>47.31</v>
      </c>
      <c r="DQ7" s="39">
        <v>47.5</v>
      </c>
      <c r="DR7" s="39">
        <v>50.19</v>
      </c>
      <c r="DS7" s="39">
        <v>0</v>
      </c>
      <c r="DT7" s="39">
        <v>0</v>
      </c>
      <c r="DU7" s="39">
        <v>0</v>
      </c>
      <c r="DV7" s="39">
        <v>0.17</v>
      </c>
      <c r="DW7" s="39">
        <v>0</v>
      </c>
      <c r="DX7" s="39">
        <v>12.43</v>
      </c>
      <c r="DY7" s="39">
        <v>13.58</v>
      </c>
      <c r="DZ7" s="39">
        <v>14.13</v>
      </c>
      <c r="EA7" s="39">
        <v>16.77</v>
      </c>
      <c r="EB7" s="39">
        <v>17.399999999999999</v>
      </c>
      <c r="EC7" s="39">
        <v>20.63</v>
      </c>
      <c r="ED7" s="39">
        <v>0</v>
      </c>
      <c r="EE7" s="39">
        <v>0</v>
      </c>
      <c r="EF7" s="39">
        <v>0</v>
      </c>
      <c r="EG7" s="39">
        <v>0</v>
      </c>
      <c r="EH7" s="39">
        <v>0</v>
      </c>
      <c r="EI7" s="39">
        <v>0.46</v>
      </c>
      <c r="EJ7" s="39">
        <v>0.44</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DATEVALUE($B7+12-B11&amp;"/1/"&amp;B12)</f>
        <v>46753</v>
      </c>
      <c r="C10" s="43">
        <f>DATEVALUE($B7+12-C11&amp;"/1/"&amp;C12)</f>
        <v>47119</v>
      </c>
      <c r="D10" s="43">
        <f>DATEVALUE($B7+12-D11&amp;"/1/"&amp;D12)</f>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tetsuya</cp:lastModifiedBy>
  <dcterms:created xsi:type="dcterms:W3CDTF">2021-12-03T06:43:57Z</dcterms:created>
  <dcterms:modified xsi:type="dcterms:W3CDTF">2022-01-21T06:45:00Z</dcterms:modified>
  <cp:category/>
</cp:coreProperties>
</file>