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id\Desktop\【下水道】220106【市町村課】公営企業における経営比較分析表の作成\提出\"/>
    </mc:Choice>
  </mc:AlternateContent>
  <xr:revisionPtr revIDLastSave="0" documentId="13_ncr:1_{7A4F12D3-9DC6-4131-84DC-F83D02B9C4C5}" xr6:coauthVersionLast="36" xr6:coauthVersionMax="36" xr10:uidLastSave="{00000000-0000-0000-0000-000000000000}"/>
  <workbookProtection workbookAlgorithmName="SHA-512" workbookHashValue="1ze15gaVXtUx8mBHs+sSrFeKF4glluWR4wkxD54CVRGWWbb7+q57suZ/HNh3jti6JXxaJ9rZHr+6K1prkJ/8qQ==" workbookSaltValue="pvRaFkLw8ye8XhvSx8od/A==" workbookSpinCount="100000" lockStructure="1"/>
  <bookViews>
    <workbookView xWindow="0" yWindow="0" windowWidth="20490" windowHeight="72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<sst xmlns="http://schemas.openxmlformats.org/spreadsheetml/2006/main" count="241" uniqueCount="118">
  <si>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</si>
  <si>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</si>
  <si>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</si>
  <si>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</si>
  <si>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</si>
  <si>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</si>
  <si>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</si>
  <si>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</si>
  <si>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</si>
  <si>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</si>
  <si>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</si>
  <si>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</si>
  <si>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</si>
  <si>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</si>
  <si>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</si>
  <si>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</si>
  <si>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</si>
  <si>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</si>
  <si>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</si>
  <si>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</si>
  <si>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</si>
  <si>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</si>
  <si>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</si>
  <si>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</si>
  <si>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</si>
  <si>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</si>
  <si>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</si>
  <si>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</si>
  <si>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</si>
  <si>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</si>
  <si>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</si>
  <si>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</si>
  <si>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</si>
  <si>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</si>
  <si>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</si>
  <si>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</si>
  <si>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</si>
  <si>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</si>
  <si>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</si>
  <si>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</si>
  <si>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</si>
  <si>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</si>
  <si>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</si>
  <si>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</si>
  <si>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</si>
  <si>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</si>
  <si>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</si>
  <si>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</si>
  <si>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</si>
  <si>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</si>
  <si>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</si>
  <si>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</si>
  <si>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</si>
  <si>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</si>
  <si>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</si>
  <si>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</si>
  <si>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</si>
  <si>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</si>
  <si>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</si>
  <si>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</si>
  <si>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</si>
  <si>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</si>
  <si>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</si>
  <si>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</si>
  <si>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</si>
  <si>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</si>
  <si>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</si>
  <si>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</si>
  <si>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</si>
  <si>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</si>
  <si>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</si>
  <si>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</si>
  <si>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</si>
  <si>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</si>
  <si>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</si>
  <si>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</si>
  <si>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</si>
  <si>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</si>
  <si>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</si>
  <si>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</si>
  <si>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</si>
  <si>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</si>
  <si>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</si>
  <si>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</si>
  <si>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</si>
  <si>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</si>
  <si>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</si>
  <si>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</si>
  <si>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</si>
  <si>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</si>
  <si>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</si>
  <si>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</si>
  <si>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</si>
  <si>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</si>
  <si>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</si>
  <si>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</si>
  <si>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</si>
  <si>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五城目町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</si>
  <si>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</si>
  <si>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</si>
  <si>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</si>
  <si>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</si>
  <si>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</si>
  <si>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</si>
  <si>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</si>
  <si>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</si>
  <si>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</si>
  <si>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</si>
  <si>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</si>
  <si>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</si>
  <si>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</si>
  <si>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</si>
  <si>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</si>
  <si>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</si>
  <si>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</si>
  <si>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人口減少と高齢化による使用料収入の少なさと、事業費が割高なことから経費に占める支払利息の割合が大きくなっています。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rPh sb="230" eb="232">
      <t>ケイヒ</t>
    </rPh>
    <rPh sb="233" eb="234">
      <t>シ</t>
    </rPh>
    <rPh sb="241" eb="243">
      <t>ワリアイ</t>
    </rPh>
    <phoneticPr fontId="4"/>
  </si>
  <si>
    <t>　平成14年度から下水道の整備を進めています。
今後、更新に当たっては長寿命化などの検討を行い効率化に努める。</t>
    <rPh sb="6" eb="7">
      <t>ド</t>
    </rPh>
    <phoneticPr fontId="4"/>
  </si>
  <si>
    <r>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３．下水道整備が平成２９年度で終了。それ以降は経営を圧迫している企業債償還金の額が減ると考えられます。
４．指定管理者制度や民間委託等の活用のほか、公共施設等運営権方式を含むＰＦＩ等の活用を積極的に検討します。　　　　　　　　　　　　　　　　　　　　　　　</t>
    </r>
    <r>
      <rPr>
        <sz val="11"/>
        <rFont val="ＭＳ ゴシック"/>
        <family val="3"/>
        <charset val="128"/>
      </rPr>
      <t>　５．平成２９年度から一般会計繰入金の取扱いを変更したことにより、①・⑤・⑥の数値が改善されています。</t>
    </r>
    <rPh sb="121" eb="122">
      <t>ド</t>
    </rPh>
    <rPh sb="239" eb="241">
      <t>ヘイセイ</t>
    </rPh>
    <rPh sb="243" eb="245">
      <t>ネンド</t>
    </rPh>
    <rPh sb="247" eb="249">
      <t>イッパン</t>
    </rPh>
    <rPh sb="249" eb="251">
      <t>カイケイ</t>
    </rPh>
    <rPh sb="251" eb="253">
      <t>クリイレ</t>
    </rPh>
    <rPh sb="253" eb="254">
      <t>キン</t>
    </rPh>
    <rPh sb="255" eb="257">
      <t>トリアツカ</t>
    </rPh>
    <rPh sb="259" eb="261">
      <t>ヘンコウ</t>
    </rPh>
    <rPh sb="275" eb="27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</si>
</sst>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6-4736-8286-9496A34519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c:ext xmlns:c16="http://schemas.microsoft.com/office/drawing/2014/chart" uri="{C3380CC4-5D6E-409C-BE32-E72D297353CC}">
              <c16:uniqueId val="{00000001-C1E6-4736-8286-9496A34519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C-4B37-BFDA-C35C62B0B3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c:ext xmlns:c16="http://schemas.microsoft.com/office/drawing/2014/chart" uri="{C3380CC4-5D6E-409C-BE32-E72D297353CC}">
              <c16:uniqueId val="{00000001-7BDC-4B37-BFDA-C35C62B0B3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73.55</c:v>
                </c:pt>
                <c:pt idx="1">
                  <c:v>71.91</c:v>
                </c:pt>
                <c:pt idx="2">
                  <c:v>76.3</c:v>
                </c:pt>
                <c:pt idx="3">
                  <c:v>76.78</c:v>
                </c:pt>
                <c:pt idx="4">
                  <c:v>76.760000000000005</c:v>
                </c:pt>
              </c:numCache>
            </c:numRef>
          </c:val>
          <c:extLst>
            <c:ext xmlns:c16="http://schemas.microsoft.com/office/drawing/2014/chart" uri="{C3380CC4-5D6E-409C-BE32-E72D297353CC}">
              <c16:uniqueId val="{00000000-773F-4515-9947-54B46F7B3D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c:ext xmlns:c16="http://schemas.microsoft.com/office/drawing/2014/chart" uri="{C3380CC4-5D6E-409C-BE32-E72D297353CC}">
              <c16:uniqueId val="{00000001-773F-4515-9947-54B46F7B3D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24.84</c:v>
                </c:pt>
                <c:pt idx="1">
                  <c:v>76.3</c:v>
                </c:pt>
                <c:pt idx="2">
                  <c:v>77.510000000000005</c:v>
                </c:pt>
                <c:pt idx="3">
                  <c:v>74.52</c:v>
                </c:pt>
                <c:pt idx="4">
                  <c:v>73.61</c:v>
                </c:pt>
              </c:numCache>
            </c:numRef>
          </c:val>
          <c:extLst>
            <c:ext xmlns:c16="http://schemas.microsoft.com/office/drawing/2014/chart" uri="{C3380CC4-5D6E-409C-BE32-E72D297353CC}">
              <c16:uniqueId val="{00000000-7673-42EB-B65A-2AA1EA999D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3-42EB-B65A-2AA1EA999D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5E-4134-A6C7-54C40C7A24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5E-4134-A6C7-54C40C7A24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0-4EAD-9075-90615826FC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0-4EAD-9075-90615826FC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C-415A-B833-445A809E1B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C-415A-B833-445A809E1B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2-4E53-B48E-224013BAFF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2-4E53-B48E-224013BAFF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5505.78</c:v>
                </c:pt>
                <c:pt idx="1">
                  <c:v>2631.46</c:v>
                </c:pt>
                <c:pt idx="2">
                  <c:v>2534.56</c:v>
                </c:pt>
                <c:pt idx="3">
                  <c:v>2436.9499999999998</c:v>
                </c:pt>
                <c:pt idx="4">
                  <c:v>2590.65</c:v>
                </c:pt>
              </c:numCache>
            </c:numRef>
          </c:val>
          <c:extLst>
            <c:ext xmlns:c16="http://schemas.microsoft.com/office/drawing/2014/chart" uri="{C3380CC4-5D6E-409C-BE32-E72D297353CC}">
              <c16:uniqueId val="{00000000-AB35-487C-BB28-50A025A690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c:ext xmlns:c16="http://schemas.microsoft.com/office/drawing/2014/chart" uri="{C3380CC4-5D6E-409C-BE32-E72D297353CC}">
              <c16:uniqueId val="{00000001-AB35-487C-BB28-50A025A690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23.32</c:v>
                </c:pt>
                <c:pt idx="1">
                  <c:v>79.069999999999993</c:v>
                </c:pt>
                <c:pt idx="2">
                  <c:v>79.97</c:v>
                </c:pt>
                <c:pt idx="3">
                  <c:v>85.39</c:v>
                </c:pt>
                <c:pt idx="4">
                  <c:v>81.06</c:v>
                </c:pt>
              </c:numCache>
            </c:numRef>
          </c:val>
          <c:extLst>
            <c:ext xmlns:c16="http://schemas.microsoft.com/office/drawing/2014/chart" uri="{C3380CC4-5D6E-409C-BE32-E72D297353CC}">
              <c16:uniqueId val="{00000000-AE7A-41D5-89D6-E8461D6B9E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c:ext xmlns:c16="http://schemas.microsoft.com/office/drawing/2014/chart" uri="{C3380CC4-5D6E-409C-BE32-E72D297353CC}">
              <c16:uniqueId val="{00000001-AE7A-41D5-89D6-E8461D6B9E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561.11</c:v>
                </c:pt>
                <c:pt idx="1">
                  <c:v>166.54</c:v>
                </c:pt>
                <c:pt idx="2">
                  <c:v>165.08</c:v>
                </c:pt>
                <c:pt idx="3">
                  <c:v>156.13</c:v>
                </c:pt>
                <c:pt idx="4">
                  <c:v>152.05000000000001</c:v>
                </c:pt>
              </c:numCache>
            </c:numRef>
          </c:val>
          <c:extLst>
            <c:ext xmlns:c16="http://schemas.microsoft.com/office/drawing/2014/chart" uri="{C3380CC4-5D6E-409C-BE32-E72D297353CC}">
              <c16:uniqueId val="{00000000-9BFB-4D38-BA18-A46DAFF0EA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c:ext xmlns:c16="http://schemas.microsoft.com/office/drawing/2014/chart" uri="{C3380CC4-5D6E-409C-BE32-E72D297353CC}">
              <c16:uniqueId val="{00000001-9BFB-4D38-BA18-A46DAFF0EA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五城目町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8799</v>
      </c>
      <c r="AM8" s="69"/>
      <c r="AN8" s="69"/>
      <c r="AO8" s="69"/>
      <c r="AP8" s="69"/>
      <c r="AQ8" s="69"/>
      <c r="AR8" s="69"/>
      <c r="AS8" s="69"/>
      <c r="AT8" s="68">
        <f>データ!T6</f>
        <v>214.92</v>
      </c>
      <c r="AU8" s="68"/>
      <c r="AV8" s="68"/>
      <c r="AW8" s="68"/>
      <c r="AX8" s="68"/>
      <c r="AY8" s="68"/>
      <c r="AZ8" s="68"/>
      <c r="BA8" s="68"/>
      <c r="BB8" s="68">
        <f>データ!U6</f>
        <v>40.94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11.37</v>
      </c>
      <c r="Q10" s="68"/>
      <c r="R10" s="68"/>
      <c r="S10" s="68"/>
      <c r="T10" s="68"/>
      <c r="U10" s="68"/>
      <c r="V10" s="68"/>
      <c r="W10" s="68">
        <f>データ!Q6</f>
        <v>90.93</v>
      </c>
      <c r="X10" s="68"/>
      <c r="Y10" s="68"/>
      <c r="Z10" s="68"/>
      <c r="AA10" s="68"/>
      <c r="AB10" s="68"/>
      <c r="AC10" s="68"/>
      <c r="AD10" s="69">
        <f>データ!R6</f>
        <v>2420</v>
      </c>
      <c r="AE10" s="69"/>
      <c r="AF10" s="69"/>
      <c r="AG10" s="69"/>
      <c r="AH10" s="69"/>
      <c r="AI10" s="69"/>
      <c r="AJ10" s="69"/>
      <c r="AK10" s="2"/>
      <c r="AL10" s="69">
        <f>データ!V6</f>
        <v>994</v>
      </c>
      <c r="AM10" s="69"/>
      <c r="AN10" s="69"/>
      <c r="AO10" s="69"/>
      <c r="AP10" s="69"/>
      <c r="AQ10" s="69"/>
      <c r="AR10" s="69"/>
      <c r="AS10" s="69"/>
      <c r="AT10" s="68">
        <f>データ!W6</f>
        <v>0.57999999999999996</v>
      </c>
      <c r="AU10" s="68"/>
      <c r="AV10" s="68"/>
      <c r="AW10" s="68"/>
      <c r="AX10" s="68"/>
      <c r="AY10" s="68"/>
      <c r="AZ10" s="68"/>
      <c r="BA10" s="68"/>
      <c r="BB10" s="68">
        <f>データ!X6</f>
        <v>1713.79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wnhZn+G5uX2pGWXt0ggwSpQTEDAYQvtWDqOEUf7NiBNxqiRuwkIxwwa8mOrua0b3iPA6akRZ4gm6FH1DFx8DbQ==" saltValue="T6Lju9rTBfUIXfN3eeV7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53619</v>
      </c>
      <c r="D6" s="33">
        <f t="shared" si="3"/>
        <v>47</v>
      </c>
      <c r="E6" s="33">
        <f t="shared" si="3"/>
        <v>17</v>
      </c>
      <c r="F6" s="33">
        <f t="shared" si="3"/>
        <v>4</v>
      </c>
      <c r="G6" s="33">
        <f t="shared" si="3"/>
        <v>0</v>
      </c>
      <c r="H6" s="33" t="str">
        <f t="shared" si="3"/>
        <v>秋田県　五城目町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11.37</v>
      </c>
      <c r="Q6" s="34">
        <f t="shared" si="3"/>
        <v>90.93</v>
      </c>
      <c r="R6" s="34">
        <f t="shared" si="3"/>
        <v>2420</v>
      </c>
      <c r="S6" s="34">
        <f t="shared" si="3"/>
        <v>8799</v>
      </c>
      <c r="T6" s="34">
        <f t="shared" si="3"/>
        <v>214.92</v>
      </c>
      <c r="U6" s="34">
        <f t="shared" si="3"/>
        <v>40.94</v>
      </c>
      <c r="V6" s="34">
        <f t="shared" si="3"/>
        <v>994</v>
      </c>
      <c r="W6" s="34">
        <f t="shared" si="3"/>
        <v>0.57999999999999996</v>
      </c>
      <c r="X6" s="34">
        <f t="shared" si="3"/>
        <v>1713.79</v>
      </c>
      <c r="Y6" s="35">
        <f>IF(Y7="",NA(),Y7)</f>
        <v>24.84</v>
      </c>
      <c r="Z6" s="35">
        <f t="shared" ref="Z6:AH6" si="4">IF(Z7="",NA(),Z7)</f>
        <v>76.3</v>
      </c>
      <c r="AA6" s="35">
        <f t="shared" si="4"/>
        <v>77.510000000000005</v>
      </c>
      <c r="AB6" s="35">
        <f t="shared" si="4"/>
        <v>74.52</v>
      </c>
      <c r="AC6" s="35">
        <f t="shared" si="4"/>
        <v>73.61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5505.78</v>
      </c>
      <c r="BG6" s="35">
        <f t="shared" ref="BG6:BO6" si="7">IF(BG7="",NA(),BG7)</f>
        <v>2631.46</v>
      </c>
      <c r="BH6" s="35">
        <f t="shared" si="7"/>
        <v>2534.56</v>
      </c>
      <c r="BI6" s="35">
        <f t="shared" si="7"/>
        <v>2436.9499999999998</v>
      </c>
      <c r="BJ6" s="35">
        <f t="shared" si="7"/>
        <v>2590.65</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23.32</v>
      </c>
      <c r="BR6" s="35">
        <f t="shared" ref="BR6:BZ6" si="8">IF(BR7="",NA(),BR7)</f>
        <v>79.069999999999993</v>
      </c>
      <c r="BS6" s="35">
        <f t="shared" si="8"/>
        <v>79.97</v>
      </c>
      <c r="BT6" s="35">
        <f t="shared" si="8"/>
        <v>85.39</v>
      </c>
      <c r="BU6" s="35">
        <f t="shared" si="8"/>
        <v>81.06</v>
      </c>
      <c r="BV6" s="35">
        <f t="shared" si="8"/>
        <v>53.7</v>
      </c>
      <c r="BW6" s="35">
        <f t="shared" si="8"/>
        <v>61.54</v>
      </c>
      <c r="BX6" s="35">
        <f t="shared" si="8"/>
        <v>72.260000000000005</v>
      </c>
      <c r="BY6" s="35">
        <f t="shared" si="8"/>
        <v>71.84</v>
      </c>
      <c r="BZ6" s="35">
        <f t="shared" si="8"/>
        <v>73.36</v>
      </c>
      <c r="CA6" s="34" t="str">
        <f>IF(CA7="","",IF(CA7="-","【-】","【"&amp;SUBSTITUTE(TEXT(CA7,"#,##0.00"),"-","△")&amp;"】"))</f>
        <v>【75.29】</v>
      </c>
      <c r="CB6" s="35">
        <f>IF(CB7="",NA(),CB7)</f>
        <v>561.11</v>
      </c>
      <c r="CC6" s="35">
        <f t="shared" ref="CC6:CK6" si="9">IF(CC7="",NA(),CC7)</f>
        <v>166.54</v>
      </c>
      <c r="CD6" s="35">
        <f t="shared" si="9"/>
        <v>165.08</v>
      </c>
      <c r="CE6" s="35">
        <f t="shared" si="9"/>
        <v>156.13</v>
      </c>
      <c r="CF6" s="35">
        <f t="shared" si="9"/>
        <v>152.05000000000001</v>
      </c>
      <c r="CG6" s="35">
        <f t="shared" si="9"/>
        <v>300.35000000000002</v>
      </c>
      <c r="CH6" s="35">
        <f t="shared" si="9"/>
        <v>267.86</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42.56</v>
      </c>
      <c r="CU6" s="35">
        <f t="shared" si="10"/>
        <v>42.47</v>
      </c>
      <c r="CV6" s="35">
        <f t="shared" si="10"/>
        <v>42.4</v>
      </c>
      <c r="CW6" s="34" t="str">
        <f>IF(CW7="","",IF(CW7="-","【-】","【"&amp;SUBSTITUTE(TEXT(CW7,"#,##0.00"),"-","△")&amp;"】"))</f>
        <v>【42.90】</v>
      </c>
      <c r="CX6" s="35">
        <f>IF(CX7="",NA(),CX7)</f>
        <v>73.55</v>
      </c>
      <c r="CY6" s="35">
        <f t="shared" ref="CY6:DG6" si="11">IF(CY7="",NA(),CY7)</f>
        <v>71.91</v>
      </c>
      <c r="CZ6" s="35">
        <f t="shared" si="11"/>
        <v>76.3</v>
      </c>
      <c r="DA6" s="35">
        <f t="shared" si="11"/>
        <v>76.78</v>
      </c>
      <c r="DB6" s="35">
        <f t="shared" si="11"/>
        <v>76.760000000000005</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15">
      <c r="A7" s="28"/>
      <c r="B7" s="37">
        <v>2020</v>
      </c>
      <c r="C7" s="37">
        <v>53619</v>
      </c>
      <c r="D7" s="37">
        <v>47</v>
      </c>
      <c r="E7" s="37">
        <v>17</v>
      </c>
      <c r="F7" s="37">
        <v>4</v>
      </c>
      <c r="G7" s="37">
        <v>0</v>
      </c>
      <c r="H7" s="37" t="s">
        <v>97</v>
      </c>
      <c r="I7" s="37" t="s">
        <v>98</v>
      </c>
      <c r="J7" s="37" t="s">
        <v>99</v>
      </c>
      <c r="K7" s="37" t="s">
        <v>100</v>
      </c>
      <c r="L7" s="37" t="s">
        <v>101</v>
      </c>
      <c r="M7" s="37" t="s">
        <v>102</v>
      </c>
      <c r="N7" s="38" t="s">
        <v>103</v>
      </c>
      <c r="O7" s="38" t="s">
        <v>104</v>
      </c>
      <c r="P7" s="38">
        <v>11.37</v>
      </c>
      <c r="Q7" s="38">
        <v>90.93</v>
      </c>
      <c r="R7" s="38">
        <v>2420</v>
      </c>
      <c r="S7" s="38">
        <v>8799</v>
      </c>
      <c r="T7" s="38">
        <v>214.92</v>
      </c>
      <c r="U7" s="38">
        <v>40.94</v>
      </c>
      <c r="V7" s="38">
        <v>994</v>
      </c>
      <c r="W7" s="38">
        <v>0.57999999999999996</v>
      </c>
      <c r="X7" s="38">
        <v>1713.79</v>
      </c>
      <c r="Y7" s="38">
        <v>24.84</v>
      </c>
      <c r="Z7" s="38">
        <v>76.3</v>
      </c>
      <c r="AA7" s="38">
        <v>77.510000000000005</v>
      </c>
      <c r="AB7" s="38">
        <v>74.52</v>
      </c>
      <c r="AC7" s="38">
        <v>73.61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5505.78</v>
      </c>
      <c r="BG7" s="38">
        <v>2631.46</v>
      </c>
      <c r="BH7" s="38">
        <v>2534.56</v>
      </c>
      <c r="BI7" s="38">
        <v>2436.9499999999998</v>
      </c>
      <c r="BJ7" s="38">
        <v>2590.65</v>
      </c>
      <c r="BK7" s="38">
        <v>1592.72</v>
      </c>
      <c r="BL7" s="38">
        <v>1223.96</v>
      </c>
      <c r="BM7" s="38">
        <v>1194.1500000000001</v>
      </c>
      <c r="BN7" s="38">
        <v>1206.79</v>
      </c>
      <c r="BO7" s="38">
        <v>1258.43</v>
      </c>
      <c r="BP7" s="38">
        <v>1260.21</v>
      </c>
      <c r="BQ7" s="38">
        <v>23.32</v>
      </c>
      <c r="BR7" s="38">
        <v>79.069999999999993</v>
      </c>
      <c r="BS7" s="38">
        <v>79.97</v>
      </c>
      <c r="BT7" s="38">
        <v>85.39</v>
      </c>
      <c r="BU7" s="38">
        <v>81.06</v>
      </c>
      <c r="BV7" s="38">
        <v>53.7</v>
      </c>
      <c r="BW7" s="38">
        <v>61.54</v>
      </c>
      <c r="BX7" s="38">
        <v>72.260000000000005</v>
      </c>
      <c r="BY7" s="38">
        <v>71.84</v>
      </c>
      <c r="BZ7" s="38">
        <v>73.36</v>
      </c>
      <c r="CA7" s="38">
        <v>75.290000000000006</v>
      </c>
      <c r="CB7" s="38">
        <v>561.11</v>
      </c>
      <c r="CC7" s="38">
        <v>166.54</v>
      </c>
      <c r="CD7" s="38">
        <v>165.08</v>
      </c>
      <c r="CE7" s="38">
        <v>156.13</v>
      </c>
      <c r="CF7" s="38">
        <v>152.05000000000001</v>
      </c>
      <c r="CG7" s="38">
        <v>300.35000000000002</v>
      </c>
      <c r="CH7" s="38">
        <v>267.86</v>
      </c>
      <c r="CI7" s="38">
        <v>230.02</v>
      </c>
      <c r="CJ7" s="38">
        <v>228.47</v>
      </c>
      <c r="CK7" s="38">
        <v>224.88</v>
      </c>
      <c r="CL7" s="38">
        <v>215.41</v>
      </c>
      <c r="CM7" s="38" t="s">
        <v>103</v>
      </c>
      <c r="CN7" s="38" t="s">
        <v>103</v>
      </c>
      <c r="CO7" s="38" t="s">
        <v>103</v>
      </c>
      <c r="CP7" s="38" t="s">
        <v>103</v>
      </c>
      <c r="CQ7" s="38" t="s">
        <v>103</v>
      </c>
      <c r="CR7" s="38">
        <v>37.72</v>
      </c>
      <c r="CS7" s="38">
        <v>37.08</v>
      </c>
      <c r="CT7" s="38">
        <v>42.56</v>
      </c>
      <c r="CU7" s="38">
        <v>42.47</v>
      </c>
      <c r="CV7" s="38">
        <v>42.4</v>
      </c>
      <c r="CW7" s="38">
        <v>42.9</v>
      </c>
      <c r="CX7" s="38">
        <v>73.55</v>
      </c>
      <c r="CY7" s="38">
        <v>71.91</v>
      </c>
      <c r="CZ7" s="38">
        <v>76.3</v>
      </c>
      <c r="DA7" s="38">
        <v>76.78</v>
      </c>
      <c r="DB7" s="38">
        <v>76.760000000000005</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sid</cp:lastModifiedBy>
  <dcterms:created xsi:type="dcterms:W3CDTF">2021-12-03T07:49:38Z</dcterms:created>
  <dcterms:modified xsi:type="dcterms:W3CDTF">2022-01-12T00:27:28Z</dcterms:modified>
  <cp:category/>
</cp:coreProperties>
</file>