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admin\02koueikigyo\02 業務\01 共通業務\06 経営健全化\04 経営比較分析表\08 R04年度\02 作成依頼\04市町村→県\01水道事業\19 五城目町○\"/>
    </mc:Choice>
  </mc:AlternateContent>
  <xr:revisionPtr revIDLastSave="0" documentId="13_ncr:1_{B8377BDA-B198-4D48-B8D9-E9B74933F574}" xr6:coauthVersionLast="47" xr6:coauthVersionMax="47" xr10:uidLastSave="{00000000-0000-0000-0000-000000000000}"/>
  <workbookProtection workbookAlgorithmName="SHA-512" workbookHashValue="/42BTlf6hvFhnwW8b+MMyk1UH7nHk9IIBpvH1xA7s0CJoa4V0TMj+OIGFx9DGhRLrCkQYD6As8qsu1fkbAOM3g==" workbookSaltValue="1feEqpg0P3kpSvKP8hSvi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E85" i="4"/>
  <c r="BB10" i="4"/>
  <c r="AL10" i="4"/>
  <c r="W10" i="4"/>
  <c r="P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<sst xmlns="http://schemas.openxmlformats.org/spreadsheetml/2006/main" count="228" uniqueCount="115">
  <si>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</si>
  <si>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</si>
  <si>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</si>
  <si>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</si>
  <si>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</si>
  <si>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</si>
  <si>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</si>
  <si>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</si>
  <si>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</si>
  <si>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</si>
  <si>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</si>
  <si>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</si>
  <si>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</si>
  <si>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</si>
  <si>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</si>
  <si>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</si>
  <si>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</si>
  <si>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</si>
  <si>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</si>
  <si>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</si>
  <si>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</si>
  <si>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</si>
  <si>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</si>
  <si>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</si>
  <si>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</si>
  <si>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</si>
  <si>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</si>
  <si>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</si>
  <si>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</si>
  <si>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</si>
  <si>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</si>
  <si>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</si>
  <si>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</si>
  <si>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</si>
  <si>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</si>
  <si>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</si>
  <si>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</si>
  <si>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</si>
  <si>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</si>
  <si>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</si>
  <si>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</si>
  <si>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</si>
  <si>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</si>
  <si>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</si>
  <si>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</si>
  <si>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</si>
  <si>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</si>
  <si>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</si>
  <si>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</si>
  <si>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</si>
  <si>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</si>
  <si>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</si>
  <si>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</si>
  <si>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</si>
  <si>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</si>
  <si>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</si>
  <si>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</si>
  <si>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</si>
  <si>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</si>
  <si>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</si>
  <si>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</si>
  <si>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</si>
  <si>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</si>
  <si>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</si>
  <si>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</si>
  <si>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</si>
  <si>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</si>
  <si>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</si>
  <si>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</si>
  <si>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</si>
  <si>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</si>
  <si>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</si>
  <si>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</si>
  <si>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</si>
  <si>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</si>
  <si>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</si>
  <si>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</si>
  <si>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</si>
  <si>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</si>
  <si>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</si>
  <si>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</si>
  <si>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</si>
  <si>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</si>
  <si>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</si>
  <si>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</si>
  <si>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</si>
  <si>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</si>
  <si>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</si>
  <si>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</si>
  <si>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</si>
  <si>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</si>
  <si>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</si>
  <si>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</si>
  <si>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</si>
  <si>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</si>
  <si>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</si>
  <si>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</si>
  <si>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</si>
  <si>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</si>
  <si>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</si>
  <si>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</si>
  <si>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</si>
  <si>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</si>
  <si>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</si>
  <si>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</si>
  <si>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</si>
  <si>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</si>
  <si>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</si>
  <si>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</si>
  <si>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</si>
  <si>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</si>
  <si>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</si>
  <si>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「①有形固定資産減価償却率」は、施設の老朽化により徐々に上昇している。
「②管路経年化率」は令和3年度末から増となり今後は徐々に上昇する。
「③管路更新率」は0％で進んでいない。耐震性の低い管路を多く抱えており更新は必要であるが、経営上、多くの更新は困難であるため、更新すべき管路を精査し、効率的な更新に努める。</t>
    <rPh sb="2" eb="4">
      <t>ユウケイ</t>
    </rPh>
    <rPh sb="4" eb="8">
      <t>コテイシサン</t>
    </rPh>
    <rPh sb="8" eb="10">
      <t>ゲンカ</t>
    </rPh>
    <rPh sb="10" eb="13">
      <t>ショウキャクリツ</t>
    </rPh>
    <rPh sb="16" eb="18">
      <t>シセツ</t>
    </rPh>
    <rPh sb="19" eb="21">
      <t>ロウキュウ</t>
    </rPh>
    <rPh sb="21" eb="22">
      <t>カ</t>
    </rPh>
    <rPh sb="25" eb="27">
      <t>ジョジョ</t>
    </rPh>
    <rPh sb="28" eb="30">
      <t>ジョウショウ</t>
    </rPh>
    <rPh sb="38" eb="40">
      <t>カンロ</t>
    </rPh>
    <rPh sb="40" eb="42">
      <t>ケイネン</t>
    </rPh>
    <rPh sb="42" eb="43">
      <t>カ</t>
    </rPh>
    <rPh sb="43" eb="44">
      <t>リツ</t>
    </rPh>
    <rPh sb="46" eb="48">
      <t>レイワ</t>
    </rPh>
    <rPh sb="49" eb="51">
      <t>ネンド</t>
    </rPh>
    <rPh sb="51" eb="52">
      <t>マツ</t>
    </rPh>
    <rPh sb="54" eb="55">
      <t>ゾウ</t>
    </rPh>
    <rPh sb="58" eb="60">
      <t>コンゴ</t>
    </rPh>
    <rPh sb="61" eb="63">
      <t>ジョジョ</t>
    </rPh>
    <rPh sb="64" eb="66">
      <t>ジョウショウ</t>
    </rPh>
    <rPh sb="72" eb="74">
      <t>カンロ</t>
    </rPh>
    <rPh sb="74" eb="77">
      <t>コウシンリツ</t>
    </rPh>
    <rPh sb="82" eb="83">
      <t>スス</t>
    </rPh>
    <rPh sb="89" eb="92">
      <t>タイシンセイ</t>
    </rPh>
    <rPh sb="93" eb="94">
      <t>ヒク</t>
    </rPh>
    <rPh sb="95" eb="97">
      <t>カンロ</t>
    </rPh>
    <rPh sb="98" eb="99">
      <t>オオ</t>
    </rPh>
    <rPh sb="100" eb="101">
      <t>カカ</t>
    </rPh>
    <rPh sb="105" eb="107">
      <t>コウシン</t>
    </rPh>
    <rPh sb="108" eb="110">
      <t>ヒツヨウ</t>
    </rPh>
    <rPh sb="115" eb="118">
      <t>ケイエイジョウ</t>
    </rPh>
    <rPh sb="119" eb="120">
      <t>オオ</t>
    </rPh>
    <rPh sb="122" eb="124">
      <t>コウシン</t>
    </rPh>
    <rPh sb="125" eb="127">
      <t>コンナン</t>
    </rPh>
    <rPh sb="133" eb="135">
      <t>コウシン</t>
    </rPh>
    <rPh sb="145" eb="148">
      <t>コウリツテキ</t>
    </rPh>
    <rPh sb="149" eb="151">
      <t>コウシン</t>
    </rPh>
    <rPh sb="152" eb="153">
      <t>ツト</t>
    </rPh>
    <phoneticPr fontId="4"/>
  </si>
  <si>
    <r>
      <t>「①経常収支比率」は平成29年度に100％以下に転じて以降、悪化が進行していおり、給水収益による事業運営が成り立っていない状況である。
「②累積欠損金比率」は0％であるが、現状のままでは欠損金が生じる恐れが十分ある。
「③流動比率」は100％以上で、短期的な債務に対する支払能力は有している。
「④企業債残高対給水収益比率」は減少傾向で、類似団体より若干低いが、令和3年度から建設改良に係る企業債の借入をしており、当面借入を行う予定であるが、企業債残高の減少に努めながらの借入をする必要がある。
「⑤料金回収率」は100％以下で給水に係る費用を給水収益で賄えていない状況が続いており、現状では回復は見込めない。
「⑥給水原価」は、前年度に比較すると19円上昇しているが、多額の資産減耗費が生じたことによるもので一時的な急上昇であり、今後も経常費用の抑制に努める必要がある。
「⑦施設利用率」は、水需要の減少が進行しており、効率性は更に低下</t>
    </r>
    <r>
      <rPr>
        <sz val="11"/>
        <color rgb="FFFF0000"/>
        <rFont val="ＭＳ ゴシック"/>
        <family val="3"/>
        <charset val="128"/>
      </rPr>
      <t>する</t>
    </r>
    <r>
      <rPr>
        <sz val="11"/>
        <color theme="1"/>
        <rFont val="ＭＳ ゴシック"/>
        <family val="3"/>
        <charset val="128"/>
      </rPr>
      <t>。
「⑧有収率」は大幅な変動はないが、漏水調査や修繕により向上するよう努める。</t>
    </r>
    <rPh sb="2" eb="8">
      <t>ケイジョウシュウシヒリツ</t>
    </rPh>
    <rPh sb="10" eb="12">
      <t>ヘイセイ</t>
    </rPh>
    <rPh sb="14" eb="16">
      <t>ネンド</t>
    </rPh>
    <rPh sb="21" eb="23">
      <t>イカ</t>
    </rPh>
    <rPh sb="24" eb="25">
      <t>テン</t>
    </rPh>
    <rPh sb="27" eb="29">
      <t>イコウ</t>
    </rPh>
    <rPh sb="30" eb="32">
      <t>アッカ</t>
    </rPh>
    <rPh sb="33" eb="35">
      <t>シンコウ</t>
    </rPh>
    <rPh sb="41" eb="45">
      <t>キュウスイシュウエキ</t>
    </rPh>
    <rPh sb="48" eb="52">
      <t>ジギョウウンエイ</t>
    </rPh>
    <rPh sb="53" eb="54">
      <t>ナ</t>
    </rPh>
    <rPh sb="55" eb="56">
      <t>タ</t>
    </rPh>
    <rPh sb="61" eb="63">
      <t>ジョウキョウ</t>
    </rPh>
    <rPh sb="70" eb="72">
      <t>ルイセキ</t>
    </rPh>
    <rPh sb="72" eb="75">
      <t>ケッソンキン</t>
    </rPh>
    <rPh sb="75" eb="77">
      <t>ヒリツ</t>
    </rPh>
    <rPh sb="86" eb="88">
      <t>ゲンジョウ</t>
    </rPh>
    <rPh sb="93" eb="96">
      <t>ケッソンキン</t>
    </rPh>
    <rPh sb="97" eb="98">
      <t>ショウ</t>
    </rPh>
    <rPh sb="100" eb="101">
      <t>オソ</t>
    </rPh>
    <rPh sb="103" eb="105">
      <t>ジュウブン</t>
    </rPh>
    <rPh sb="111" eb="113">
      <t>リュウドウ</t>
    </rPh>
    <rPh sb="113" eb="115">
      <t>ヒリツ</t>
    </rPh>
    <rPh sb="121" eb="123">
      <t>イジョウ</t>
    </rPh>
    <rPh sb="125" eb="127">
      <t>タンキ</t>
    </rPh>
    <rPh sb="127" eb="128">
      <t>テキ</t>
    </rPh>
    <rPh sb="129" eb="131">
      <t>サイム</t>
    </rPh>
    <rPh sb="132" eb="133">
      <t>タイ</t>
    </rPh>
    <rPh sb="135" eb="137">
      <t>シハライ</t>
    </rPh>
    <rPh sb="137" eb="139">
      <t>ノウリョク</t>
    </rPh>
    <rPh sb="140" eb="141">
      <t>ユウ</t>
    </rPh>
    <rPh sb="149" eb="152">
      <t>キギョウサイ</t>
    </rPh>
    <rPh sb="152" eb="154">
      <t>ザンダカ</t>
    </rPh>
    <rPh sb="154" eb="155">
      <t>タイ</t>
    </rPh>
    <rPh sb="155" eb="157">
      <t>キュウスイ</t>
    </rPh>
    <rPh sb="157" eb="159">
      <t>シュウエキ</t>
    </rPh>
    <rPh sb="159" eb="161">
      <t>ヒリツ</t>
    </rPh>
    <rPh sb="163" eb="165">
      <t>ゲンショウ</t>
    </rPh>
    <rPh sb="165" eb="167">
      <t>ケイコウ</t>
    </rPh>
    <rPh sb="169" eb="171">
      <t>ルイジ</t>
    </rPh>
    <rPh sb="171" eb="173">
      <t>ダンタイ</t>
    </rPh>
    <rPh sb="175" eb="177">
      <t>ジャッカン</t>
    </rPh>
    <rPh sb="177" eb="178">
      <t>ヒク</t>
    </rPh>
    <rPh sb="181" eb="183">
      <t>レイワ</t>
    </rPh>
    <rPh sb="184" eb="186">
      <t>ネンド</t>
    </rPh>
    <rPh sb="188" eb="192">
      <t>ケンセツカイリョウ</t>
    </rPh>
    <rPh sb="193" eb="194">
      <t>カカ</t>
    </rPh>
    <rPh sb="195" eb="198">
      <t>キギョウサイ</t>
    </rPh>
    <rPh sb="199" eb="201">
      <t>カリイレ</t>
    </rPh>
    <rPh sb="207" eb="209">
      <t>トウメン</t>
    </rPh>
    <rPh sb="209" eb="211">
      <t>カリイレ</t>
    </rPh>
    <rPh sb="212" eb="213">
      <t>オコナ</t>
    </rPh>
    <rPh sb="214" eb="216">
      <t>ヨテイ</t>
    </rPh>
    <rPh sb="221" eb="224">
      <t>キギョウサイ</t>
    </rPh>
    <rPh sb="224" eb="226">
      <t>ザンダカ</t>
    </rPh>
    <rPh sb="227" eb="229">
      <t>ゲンショウ</t>
    </rPh>
    <rPh sb="230" eb="231">
      <t>ツト</t>
    </rPh>
    <phoneticPr fontId="4"/>
  </si>
  <si>
    <r>
      <t>　経常収支比率や料金回収率の悪化は、慢性的に続いている状態でありながら、今後は更新費用も嵩ん</t>
    </r>
    <r>
      <rPr>
        <sz val="11"/>
        <color rgb="FFFF0000"/>
        <rFont val="ＭＳ ゴシック"/>
        <family val="3"/>
        <charset val="128"/>
      </rPr>
      <t>でいく。</t>
    </r>
    <r>
      <rPr>
        <sz val="11"/>
        <color theme="1"/>
        <rFont val="ＭＳ ゴシック"/>
        <family val="3"/>
        <charset val="128"/>
      </rPr>
      <t xml:space="preserve">
　経営の健全性を保つためにも、一定の内部留保資金の確保は必要</t>
    </r>
    <r>
      <rPr>
        <sz val="11"/>
        <color rgb="FFFF0000"/>
        <rFont val="ＭＳ ゴシック"/>
        <family val="3"/>
        <charset val="128"/>
      </rPr>
      <t>だ</t>
    </r>
    <r>
      <rPr>
        <sz val="11"/>
        <color theme="1"/>
        <rFont val="ＭＳ ゴシック"/>
        <family val="3"/>
        <charset val="128"/>
      </rPr>
      <t>が、現状では困難な状況であり、料金改定は避けられない状況</t>
    </r>
    <r>
      <rPr>
        <sz val="11"/>
        <color rgb="FFFF0000"/>
        <rFont val="ＭＳ ゴシック"/>
        <family val="3"/>
        <charset val="128"/>
      </rPr>
      <t>にある</t>
    </r>
    <r>
      <rPr>
        <sz val="11"/>
        <color theme="1"/>
        <rFont val="ＭＳ ゴシック"/>
        <family val="3"/>
        <charset val="128"/>
      </rPr>
      <t>。</t>
    </r>
    <rPh sb="1" eb="5">
      <t>ケイジョウシュウシ</t>
    </rPh>
    <rPh sb="5" eb="7">
      <t>ヒリツ</t>
    </rPh>
    <rPh sb="8" eb="13">
      <t>リョウキンカイシュウリツ</t>
    </rPh>
    <rPh sb="14" eb="16">
      <t>アッカ</t>
    </rPh>
    <rPh sb="18" eb="21">
      <t>マンセイテキ</t>
    </rPh>
    <rPh sb="22" eb="23">
      <t>ツヅ</t>
    </rPh>
    <rPh sb="27" eb="29">
      <t>ジョウタイ</t>
    </rPh>
    <rPh sb="36" eb="38">
      <t>コンゴ</t>
    </rPh>
    <rPh sb="39" eb="41">
      <t>コウシン</t>
    </rPh>
    <rPh sb="41" eb="43">
      <t>ヒヨウ</t>
    </rPh>
    <rPh sb="44" eb="45">
      <t>カサ</t>
    </rPh>
    <rPh sb="52" eb="54">
      <t>ケイエイ</t>
    </rPh>
    <rPh sb="55" eb="57">
      <t>ケンゼン</t>
    </rPh>
    <rPh sb="57" eb="58">
      <t>セイ</t>
    </rPh>
    <rPh sb="59" eb="60">
      <t>タモツ</t>
    </rPh>
    <rPh sb="66" eb="68">
      <t>イッテイ</t>
    </rPh>
    <rPh sb="69" eb="71">
      <t>ナイブ</t>
    </rPh>
    <rPh sb="71" eb="75">
      <t>リュウホシキン</t>
    </rPh>
    <rPh sb="76" eb="78">
      <t>カクホ</t>
    </rPh>
    <rPh sb="79" eb="81">
      <t>ヒツヨウ</t>
    </rPh>
    <rPh sb="84" eb="86">
      <t>ゲンジョウ</t>
    </rPh>
    <rPh sb="88" eb="90">
      <t>コンナン</t>
    </rPh>
    <rPh sb="91" eb="93">
      <t>ジョウキョウ</t>
    </rPh>
    <rPh sb="97" eb="99">
      <t>リョウキン</t>
    </rPh>
    <rPh sb="99" eb="101">
      <t>カイテイ</t>
    </rPh>
    <rPh sb="102" eb="103">
      <t>サ</t>
    </rPh>
    <rPh sb="108" eb="11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</si>
</sst>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DA-425B-862A-B3629BFB5D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2BDA-425B-862A-B3629BFB5D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58.59</c:v>
                </c:pt>
                <c:pt idx="1">
                  <c:v>57.91</c:v>
                </c:pt>
                <c:pt idx="2">
                  <c:v>56.54</c:v>
                </c:pt>
                <c:pt idx="3">
                  <c:v>51.82</c:v>
                </c:pt>
                <c:pt idx="4">
                  <c:v>50.74</c:v>
                </c:pt>
              </c:numCache>
            </c:numRef>
          </c:val>
          <c:extLst>
            <c:ext xmlns:c16="http://schemas.microsoft.com/office/drawing/2014/chart" uri="{C3380CC4-5D6E-409C-BE32-E72D297353CC}">
              <c16:uniqueId val="{00000000-C9C3-4546-9036-FE49A6891F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C9C3-4546-9036-FE49A6891F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87.39</c:v>
                </c:pt>
                <c:pt idx="1">
                  <c:v>86.41</c:v>
                </c:pt>
                <c:pt idx="2">
                  <c:v>86.76</c:v>
                </c:pt>
                <c:pt idx="3">
                  <c:v>86.4</c:v>
                </c:pt>
                <c:pt idx="4">
                  <c:v>85.64</c:v>
                </c:pt>
              </c:numCache>
            </c:numRef>
          </c:val>
          <c:extLst>
            <c:ext xmlns:c16="http://schemas.microsoft.com/office/drawing/2014/chart" uri="{C3380CC4-5D6E-409C-BE32-E72D297353CC}">
              <c16:uniqueId val="{00000000-C18B-4B63-9D8B-9D7914F120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C18B-4B63-9D8B-9D7914F120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95.84</c:v>
                </c:pt>
                <c:pt idx="1">
                  <c:v>95.16</c:v>
                </c:pt>
                <c:pt idx="2">
                  <c:v>99.11</c:v>
                </c:pt>
                <c:pt idx="3">
                  <c:v>96.78</c:v>
                </c:pt>
                <c:pt idx="4">
                  <c:v>89.58</c:v>
                </c:pt>
              </c:numCache>
            </c:numRef>
          </c:val>
          <c:extLst>
            <c:ext xmlns:c16="http://schemas.microsoft.com/office/drawing/2014/chart" uri="{C3380CC4-5D6E-409C-BE32-E72D297353CC}">
              <c16:uniqueId val="{00000000-090F-479B-B4DA-C23D798672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090F-479B-B4DA-C23D798672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38.119999999999997</c:v>
                </c:pt>
                <c:pt idx="1">
                  <c:v>40.99</c:v>
                </c:pt>
                <c:pt idx="2">
                  <c:v>43.56</c:v>
                </c:pt>
                <c:pt idx="3">
                  <c:v>46.01</c:v>
                </c:pt>
                <c:pt idx="4">
                  <c:v>47.48</c:v>
                </c:pt>
              </c:numCache>
            </c:numRef>
          </c:val>
          <c:extLst>
            <c:ext xmlns:c16="http://schemas.microsoft.com/office/drawing/2014/chart" uri="{C3380CC4-5D6E-409C-BE32-E72D297353CC}">
              <c16:uniqueId val="{00000000-5AE3-443B-B1AF-36BE6522E8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5AE3-443B-B1AF-36BE6522E8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quot;-&quot;">
                  <c:v>0.17</c:v>
                </c:pt>
                <c:pt idx="3">
                  <c:v>0</c:v>
                </c:pt>
                <c:pt idx="4" formatCode="#,##0.00;&quot;△&quot;#,##0.00;&quot;-&quot;">
                  <c:v>2.48</c:v>
                </c:pt>
              </c:numCache>
            </c:numRef>
          </c:val>
          <c:extLst>
            <c:ext xmlns:c16="http://schemas.microsoft.com/office/drawing/2014/chart" uri="{C3380CC4-5D6E-409C-BE32-E72D297353CC}">
              <c16:uniqueId val="{00000000-AC8F-440D-821E-BEF0B993F2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AC8F-440D-821E-BEF0B993F2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9-4E68-9C4B-35028ADFA6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ACC9-4E68-9C4B-35028ADFA6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438.68</c:v>
                </c:pt>
                <c:pt idx="1">
                  <c:v>487.27</c:v>
                </c:pt>
                <c:pt idx="2">
                  <c:v>502.86</c:v>
                </c:pt>
                <c:pt idx="3">
                  <c:v>488.48</c:v>
                </c:pt>
                <c:pt idx="4">
                  <c:v>485.74</c:v>
                </c:pt>
              </c:numCache>
            </c:numRef>
          </c:val>
          <c:extLst>
            <c:ext xmlns:c16="http://schemas.microsoft.com/office/drawing/2014/chart" uri="{C3380CC4-5D6E-409C-BE32-E72D297353CC}">
              <c16:uniqueId val="{00000000-B297-42C6-AD18-300E090D57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B297-42C6-AD18-300E090D57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730.84</c:v>
                </c:pt>
                <c:pt idx="1">
                  <c:v>682.19</c:v>
                </c:pt>
                <c:pt idx="2">
                  <c:v>627.71</c:v>
                </c:pt>
                <c:pt idx="3">
                  <c:v>580.22</c:v>
                </c:pt>
                <c:pt idx="4">
                  <c:v>547.45000000000005</c:v>
                </c:pt>
              </c:numCache>
            </c:numRef>
          </c:val>
          <c:extLst>
            <c:ext xmlns:c16="http://schemas.microsoft.com/office/drawing/2014/chart" uri="{C3380CC4-5D6E-409C-BE32-E72D297353CC}">
              <c16:uniqueId val="{00000000-7E2A-43FC-A719-6FE79A0845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7E2A-43FC-A719-6FE79A0845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87.71</c:v>
                </c:pt>
                <c:pt idx="1">
                  <c:v>86.95</c:v>
                </c:pt>
                <c:pt idx="2">
                  <c:v>91.52</c:v>
                </c:pt>
                <c:pt idx="3">
                  <c:v>89.01</c:v>
                </c:pt>
                <c:pt idx="4">
                  <c:v>82.87</c:v>
                </c:pt>
              </c:numCache>
            </c:numRef>
          </c:val>
          <c:extLst>
            <c:ext xmlns:c16="http://schemas.microsoft.com/office/drawing/2014/chart" uri="{C3380CC4-5D6E-409C-BE32-E72D297353CC}">
              <c16:uniqueId val="{00000000-C4B8-46C9-BA02-D158EF5A0B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C4B8-46C9-BA02-D158EF5A0B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230.12</c:v>
                </c:pt>
                <c:pt idx="1">
                  <c:v>232.02</c:v>
                </c:pt>
                <c:pt idx="2">
                  <c:v>221.97</c:v>
                </c:pt>
                <c:pt idx="3">
                  <c:v>227.07</c:v>
                </c:pt>
                <c:pt idx="4">
                  <c:v>246.25</c:v>
                </c:pt>
              </c:numCache>
            </c:numRef>
          </c:val>
          <c:extLst>
            <c:ext xmlns:c16="http://schemas.microsoft.com/office/drawing/2014/chart" uri="{C3380CC4-5D6E-409C-BE32-E72D297353CC}">
              <c16:uniqueId val="{00000000-39A4-4FD9-B7E8-2493377511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39A4-4FD9-B7E8-2493377511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 zoomScaleNormal="100" workbookViewId="0">
      <selection activeCell="CG66" sqref="CG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秋田県　五城目町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8617</v>
      </c>
      <c r="AM8" s="66"/>
      <c r="AN8" s="66"/>
      <c r="AO8" s="66"/>
      <c r="AP8" s="66"/>
      <c r="AQ8" s="66"/>
      <c r="AR8" s="66"/>
      <c r="AS8" s="66"/>
      <c r="AT8" s="37">
        <f>データ!$S$6</f>
        <v>214.92</v>
      </c>
      <c r="AU8" s="38"/>
      <c r="AV8" s="38"/>
      <c r="AW8" s="38"/>
      <c r="AX8" s="38"/>
      <c r="AY8" s="38"/>
      <c r="AZ8" s="38"/>
      <c r="BA8" s="38"/>
      <c r="BB8" s="55">
        <f>データ!$T$6</f>
        <v>40.090000000000003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69.67</v>
      </c>
      <c r="J10" s="38"/>
      <c r="K10" s="38"/>
      <c r="L10" s="38"/>
      <c r="M10" s="38"/>
      <c r="N10" s="38"/>
      <c r="O10" s="65"/>
      <c r="P10" s="55">
        <f>データ!$P$6</f>
        <v>96.46</v>
      </c>
      <c r="Q10" s="55"/>
      <c r="R10" s="55"/>
      <c r="S10" s="55"/>
      <c r="T10" s="55"/>
      <c r="U10" s="55"/>
      <c r="V10" s="55"/>
      <c r="W10" s="66">
        <f>データ!$Q$6</f>
        <v>3960</v>
      </c>
      <c r="X10" s="66"/>
      <c r="Y10" s="66"/>
      <c r="Z10" s="66"/>
      <c r="AA10" s="66"/>
      <c r="AB10" s="66"/>
      <c r="AC10" s="66"/>
      <c r="AD10" s="2"/>
      <c r="AE10" s="2"/>
      <c r="AF10" s="2"/>
      <c r="AG10" s="2"/>
      <c r="AH10" s="2"/>
      <c r="AI10" s="2"/>
      <c r="AJ10" s="2"/>
      <c r="AK10" s="2"/>
      <c r="AL10" s="66">
        <f>データ!$U$6</f>
        <v>8228</v>
      </c>
      <c r="AM10" s="66"/>
      <c r="AN10" s="66"/>
      <c r="AO10" s="66"/>
      <c r="AP10" s="66"/>
      <c r="AQ10" s="66"/>
      <c r="AR10" s="66"/>
      <c r="AS10" s="66"/>
      <c r="AT10" s="37">
        <f>データ!$V$6</f>
        <v>28.74</v>
      </c>
      <c r="AU10" s="38"/>
      <c r="AV10" s="38"/>
      <c r="AW10" s="38"/>
      <c r="AX10" s="38"/>
      <c r="AY10" s="38"/>
      <c r="AZ10" s="38"/>
      <c r="BA10" s="38"/>
      <c r="BB10" s="55">
        <f>データ!$W$6</f>
        <v>286.29000000000002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dQzFJhHZB/ShiD58ZDhqBC0QxDNFcbE/RFn52+6UVBDWM9abZww+8i6UyXZDUJXv3p+kjioaoyGp5Lxl40lQw==" saltValue="WJaqJs8jjowzoyBohOQv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53619</v>
      </c>
      <c r="D6" s="20">
        <f t="shared" si="3"/>
        <v>46</v>
      </c>
      <c r="E6" s="20">
        <f t="shared" si="3"/>
        <v>1</v>
      </c>
      <c r="F6" s="20">
        <f t="shared" si="3"/>
        <v>0</v>
      </c>
      <c r="G6" s="20">
        <f t="shared" si="3"/>
        <v>1</v>
      </c>
      <c r="H6" s="20" t="str">
        <f t="shared" si="3"/>
        <v>秋田県　五城目町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69.67</v>
      </c>
      <c r="P6" s="21">
        <f t="shared" si="3"/>
        <v>96.46</v>
      </c>
      <c r="Q6" s="21">
        <f t="shared" si="3"/>
        <v>3960</v>
      </c>
      <c r="R6" s="21">
        <f t="shared" si="3"/>
        <v>8617</v>
      </c>
      <c r="S6" s="21">
        <f t="shared" si="3"/>
        <v>214.92</v>
      </c>
      <c r="T6" s="21">
        <f t="shared" si="3"/>
        <v>40.090000000000003</v>
      </c>
      <c r="U6" s="21">
        <f t="shared" si="3"/>
        <v>8228</v>
      </c>
      <c r="V6" s="21">
        <f t="shared" si="3"/>
        <v>28.74</v>
      </c>
      <c r="W6" s="21">
        <f t="shared" si="3"/>
        <v>286.29000000000002</v>
      </c>
      <c r="X6" s="22">
        <f>IF(X7="",NA(),X7)</f>
        <v>95.84</v>
      </c>
      <c r="Y6" s="22">
        <f t="shared" ref="Y6:AG6" si="4">IF(Y7="",NA(),Y7)</f>
        <v>95.16</v>
      </c>
      <c r="Z6" s="22">
        <f t="shared" si="4"/>
        <v>99.11</v>
      </c>
      <c r="AA6" s="22">
        <f t="shared" si="4"/>
        <v>96.78</v>
      </c>
      <c r="AB6" s="22">
        <f t="shared" si="4"/>
        <v>89.58</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438.68</v>
      </c>
      <c r="AU6" s="22">
        <f t="shared" ref="AU6:BC6" si="6">IF(AU7="",NA(),AU7)</f>
        <v>487.27</v>
      </c>
      <c r="AV6" s="22">
        <f t="shared" si="6"/>
        <v>502.86</v>
      </c>
      <c r="AW6" s="22">
        <f t="shared" si="6"/>
        <v>488.48</v>
      </c>
      <c r="AX6" s="22">
        <f t="shared" si="6"/>
        <v>485.74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730.84</v>
      </c>
      <c r="BF6" s="22">
        <f t="shared" ref="BF6:BN6" si="7">IF(BF7="",NA(),BF7)</f>
        <v>682.19</v>
      </c>
      <c r="BG6" s="22">
        <f t="shared" si="7"/>
        <v>627.71</v>
      </c>
      <c r="BH6" s="22">
        <f t="shared" si="7"/>
        <v>580.22</v>
      </c>
      <c r="BI6" s="22">
        <f t="shared" si="7"/>
        <v>547.45000000000005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87.71</v>
      </c>
      <c r="BQ6" s="22">
        <f t="shared" ref="BQ6:BY6" si="8">IF(BQ7="",NA(),BQ7)</f>
        <v>86.95</v>
      </c>
      <c r="BR6" s="22">
        <f t="shared" si="8"/>
        <v>91.52</v>
      </c>
      <c r="BS6" s="22">
        <f t="shared" si="8"/>
        <v>89.01</v>
      </c>
      <c r="BT6" s="22">
        <f t="shared" si="8"/>
        <v>82.87</v>
      </c>
      <c r="BU6" s="22">
        <f t="shared" si="8"/>
        <v>87.51</v>
      </c>
      <c r="BV6" s="22">
        <f t="shared" si="8"/>
        <v>84.77</v>
      </c>
      <c r="BW6" s="22">
        <f t="shared" si="8"/>
        <v>87.11</v>
      </c>
      <c r="BX6" s="22">
        <f t="shared" si="8"/>
        <v>82.78</v>
      </c>
      <c r="BY6" s="22">
        <f t="shared" si="8"/>
        <v>84.82</v>
      </c>
      <c r="BZ6" s="21" t="str">
        <f>IF(BZ7="","",IF(BZ7="-","【-】","【"&amp;SUBSTITUTE(TEXT(BZ7,"#,##0.00"),"-","△")&amp;"】"))</f>
        <v>【102.35】</v>
      </c>
      <c r="CA6" s="22">
        <f>IF(CA7="",NA(),CA7)</f>
        <v>230.12</v>
      </c>
      <c r="CB6" s="22">
        <f t="shared" ref="CB6:CJ6" si="9">IF(CB7="",NA(),CB7)</f>
        <v>232.02</v>
      </c>
      <c r="CC6" s="22">
        <f t="shared" si="9"/>
        <v>221.97</v>
      </c>
      <c r="CD6" s="22">
        <f t="shared" si="9"/>
        <v>227.07</v>
      </c>
      <c r="CE6" s="22">
        <f t="shared" si="9"/>
        <v>246.25</v>
      </c>
      <c r="CF6" s="22">
        <f t="shared" si="9"/>
        <v>218.42</v>
      </c>
      <c r="CG6" s="22">
        <f t="shared" si="9"/>
        <v>227.27</v>
      </c>
      <c r="CH6" s="22">
        <f t="shared" si="9"/>
        <v>223.98</v>
      </c>
      <c r="CI6" s="22">
        <f t="shared" si="9"/>
        <v>225.09</v>
      </c>
      <c r="CJ6" s="22">
        <f t="shared" si="9"/>
        <v>224.82</v>
      </c>
      <c r="CK6" s="21" t="str">
        <f>IF(CK7="","",IF(CK7="-","【-】","【"&amp;SUBSTITUTE(TEXT(CK7,"#,##0.00"),"-","△")&amp;"】"))</f>
        <v>【167.74】</v>
      </c>
      <c r="CL6" s="22">
        <f>IF(CL7="",NA(),CL7)</f>
        <v>58.59</v>
      </c>
      <c r="CM6" s="22">
        <f t="shared" ref="CM6:CU6" si="10">IF(CM7="",NA(),CM7)</f>
        <v>57.91</v>
      </c>
      <c r="CN6" s="22">
        <f t="shared" si="10"/>
        <v>56.54</v>
      </c>
      <c r="CO6" s="22">
        <f t="shared" si="10"/>
        <v>51.82</v>
      </c>
      <c r="CP6" s="22">
        <f t="shared" si="10"/>
        <v>50.74</v>
      </c>
      <c r="CQ6" s="22">
        <f t="shared" si="10"/>
        <v>50.24</v>
      </c>
      <c r="CR6" s="22">
        <f t="shared" si="10"/>
        <v>50.29</v>
      </c>
      <c r="CS6" s="22">
        <f t="shared" si="10"/>
        <v>49.64</v>
      </c>
      <c r="CT6" s="22">
        <f t="shared" si="10"/>
        <v>49.38</v>
      </c>
      <c r="CU6" s="22">
        <f t="shared" si="10"/>
        <v>50.09</v>
      </c>
      <c r="CV6" s="21" t="str">
        <f>IF(CV7="","",IF(CV7="-","【-】","【"&amp;SUBSTITUTE(TEXT(CV7,"#,##0.00"),"-","△")&amp;"】"))</f>
        <v>【60.29】</v>
      </c>
      <c r="CW6" s="22">
        <f>IF(CW7="",NA(),CW7)</f>
        <v>87.39</v>
      </c>
      <c r="CX6" s="22">
        <f t="shared" ref="CX6:DF6" si="11">IF(CX7="",NA(),CX7)</f>
        <v>86.41</v>
      </c>
      <c r="CY6" s="22">
        <f t="shared" si="11"/>
        <v>86.76</v>
      </c>
      <c r="CZ6" s="22">
        <f t="shared" si="11"/>
        <v>86.4</v>
      </c>
      <c r="DA6" s="22">
        <f t="shared" si="11"/>
        <v>85.64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38.119999999999997</v>
      </c>
      <c r="DI6" s="22">
        <f t="shared" ref="DI6:DQ6" si="12">IF(DI7="",NA(),DI7)</f>
        <v>40.99</v>
      </c>
      <c r="DJ6" s="22">
        <f t="shared" si="12"/>
        <v>43.56</v>
      </c>
      <c r="DK6" s="22">
        <f t="shared" si="12"/>
        <v>46.01</v>
      </c>
      <c r="DL6" s="22">
        <f t="shared" si="12"/>
        <v>47.48</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2">
        <f t="shared" si="13"/>
        <v>0.17</v>
      </c>
      <c r="DV6" s="21">
        <f t="shared" si="13"/>
        <v>0</v>
      </c>
      <c r="DW6" s="22">
        <f t="shared" si="13"/>
        <v>2.48</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53619</v>
      </c>
      <c r="D7" s="24">
        <v>46</v>
      </c>
      <c r="E7" s="24">
        <v>1</v>
      </c>
      <c r="F7" s="24">
        <v>0</v>
      </c>
      <c r="G7" s="24">
        <v>1</v>
      </c>
      <c r="H7" s="24" t="s">
        <v>93</v>
      </c>
      <c r="I7" s="24" t="s">
        <v>94</v>
      </c>
      <c r="J7" s="24" t="s">
        <v>95</v>
      </c>
      <c r="K7" s="24" t="s">
        <v>96</v>
      </c>
      <c r="L7" s="24" t="s">
        <v>97</v>
      </c>
      <c r="M7" s="24" t="s">
        <v>98</v>
      </c>
      <c r="N7" s="25" t="s">
        <v>99</v>
      </c>
      <c r="O7" s="25">
        <v>69.67</v>
      </c>
      <c r="P7" s="25">
        <v>96.46</v>
      </c>
      <c r="Q7" s="25">
        <v>3960</v>
      </c>
      <c r="R7" s="25">
        <v>8617</v>
      </c>
      <c r="S7" s="25">
        <v>214.92</v>
      </c>
      <c r="T7" s="25">
        <v>40.090000000000003</v>
      </c>
      <c r="U7" s="25">
        <v>8228</v>
      </c>
      <c r="V7" s="25">
        <v>28.74</v>
      </c>
      <c r="W7" s="25">
        <v>286.29000000000002</v>
      </c>
      <c r="X7" s="25">
        <v>95.84</v>
      </c>
      <c r="Y7" s="25">
        <v>95.16</v>
      </c>
      <c r="Z7" s="25">
        <v>99.11</v>
      </c>
      <c r="AA7" s="25">
        <v>96.78</v>
      </c>
      <c r="AB7" s="25">
        <v>89.58</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438.68</v>
      </c>
      <c r="AU7" s="25">
        <v>487.27</v>
      </c>
      <c r="AV7" s="25">
        <v>502.86</v>
      </c>
      <c r="AW7" s="25">
        <v>488.48</v>
      </c>
      <c r="AX7" s="25">
        <v>485.74</v>
      </c>
      <c r="AY7" s="25">
        <v>293.23</v>
      </c>
      <c r="AZ7" s="25">
        <v>300.14</v>
      </c>
      <c r="BA7" s="25">
        <v>301.04000000000002</v>
      </c>
      <c r="BB7" s="25">
        <v>305.08</v>
      </c>
      <c r="BC7" s="25">
        <v>305.33999999999997</v>
      </c>
      <c r="BD7" s="25">
        <v>261.51</v>
      </c>
      <c r="BE7" s="25">
        <v>730.84</v>
      </c>
      <c r="BF7" s="25">
        <v>682.19</v>
      </c>
      <c r="BG7" s="25">
        <v>627.71</v>
      </c>
      <c r="BH7" s="25">
        <v>580.22</v>
      </c>
      <c r="BI7" s="25">
        <v>547.45000000000005</v>
      </c>
      <c r="BJ7" s="25">
        <v>542.29999999999995</v>
      </c>
      <c r="BK7" s="25">
        <v>566.65</v>
      </c>
      <c r="BL7" s="25">
        <v>551.62</v>
      </c>
      <c r="BM7" s="25">
        <v>585.59</v>
      </c>
      <c r="BN7" s="25">
        <v>561.34</v>
      </c>
      <c r="BO7" s="25">
        <v>265.16000000000003</v>
      </c>
      <c r="BP7" s="25">
        <v>87.71</v>
      </c>
      <c r="BQ7" s="25">
        <v>86.95</v>
      </c>
      <c r="BR7" s="25">
        <v>91.52</v>
      </c>
      <c r="BS7" s="25">
        <v>89.01</v>
      </c>
      <c r="BT7" s="25">
        <v>82.87</v>
      </c>
      <c r="BU7" s="25">
        <v>87.51</v>
      </c>
      <c r="BV7" s="25">
        <v>84.77</v>
      </c>
      <c r="BW7" s="25">
        <v>87.11</v>
      </c>
      <c r="BX7" s="25">
        <v>82.78</v>
      </c>
      <c r="BY7" s="25">
        <v>84.82</v>
      </c>
      <c r="BZ7" s="25">
        <v>102.35</v>
      </c>
      <c r="CA7" s="25">
        <v>230.12</v>
      </c>
      <c r="CB7" s="25">
        <v>232.02</v>
      </c>
      <c r="CC7" s="25">
        <v>221.97</v>
      </c>
      <c r="CD7" s="25">
        <v>227.07</v>
      </c>
      <c r="CE7" s="25">
        <v>246.25</v>
      </c>
      <c r="CF7" s="25">
        <v>218.42</v>
      </c>
      <c r="CG7" s="25">
        <v>227.27</v>
      </c>
      <c r="CH7" s="25">
        <v>223.98</v>
      </c>
      <c r="CI7" s="25">
        <v>225.09</v>
      </c>
      <c r="CJ7" s="25">
        <v>224.82</v>
      </c>
      <c r="CK7" s="25">
        <v>167.74</v>
      </c>
      <c r="CL7" s="25">
        <v>58.59</v>
      </c>
      <c r="CM7" s="25">
        <v>57.91</v>
      </c>
      <c r="CN7" s="25">
        <v>56.54</v>
      </c>
      <c r="CO7" s="25">
        <v>51.82</v>
      </c>
      <c r="CP7" s="25">
        <v>50.74</v>
      </c>
      <c r="CQ7" s="25">
        <v>50.24</v>
      </c>
      <c r="CR7" s="25">
        <v>50.29</v>
      </c>
      <c r="CS7" s="25">
        <v>49.64</v>
      </c>
      <c r="CT7" s="25">
        <v>49.38</v>
      </c>
      <c r="CU7" s="25">
        <v>50.09</v>
      </c>
      <c r="CV7" s="25">
        <v>60.29</v>
      </c>
      <c r="CW7" s="25">
        <v>87.39</v>
      </c>
      <c r="CX7" s="25">
        <v>86.41</v>
      </c>
      <c r="CY7" s="25">
        <v>86.76</v>
      </c>
      <c r="CZ7" s="25">
        <v>86.4</v>
      </c>
      <c r="DA7" s="25">
        <v>85.64</v>
      </c>
      <c r="DB7" s="25">
        <v>78.650000000000006</v>
      </c>
      <c r="DC7" s="25">
        <v>77.73</v>
      </c>
      <c r="DD7" s="25">
        <v>78.09</v>
      </c>
      <c r="DE7" s="25">
        <v>78.010000000000005</v>
      </c>
      <c r="DF7" s="25">
        <v>77.599999999999994</v>
      </c>
      <c r="DG7" s="25">
        <v>90.12</v>
      </c>
      <c r="DH7" s="25">
        <v>38.119999999999997</v>
      </c>
      <c r="DI7" s="25">
        <v>40.99</v>
      </c>
      <c r="DJ7" s="25">
        <v>43.56</v>
      </c>
      <c r="DK7" s="25">
        <v>46.01</v>
      </c>
      <c r="DL7" s="25">
        <v>47.48</v>
      </c>
      <c r="DM7" s="25">
        <v>45.14</v>
      </c>
      <c r="DN7" s="25">
        <v>45.85</v>
      </c>
      <c r="DO7" s="25">
        <v>47.31</v>
      </c>
      <c r="DP7" s="25">
        <v>47.5</v>
      </c>
      <c r="DQ7" s="25">
        <v>48.41</v>
      </c>
      <c r="DR7" s="25">
        <v>50.88</v>
      </c>
      <c r="DS7" s="25">
        <v>0</v>
      </c>
      <c r="DT7" s="25">
        <v>0</v>
      </c>
      <c r="DU7" s="25">
        <v>0.17</v>
      </c>
      <c r="DV7" s="25">
        <v>0</v>
      </c>
      <c r="DW7" s="25">
        <v>2.48</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田村　修平</cp:lastModifiedBy>
  <cp:lastPrinted>2023-01-20T05:32:52Z</cp:lastPrinted>
  <dcterms:created xsi:type="dcterms:W3CDTF">2022-12-01T00:53:31Z</dcterms:created>
  <dcterms:modified xsi:type="dcterms:W3CDTF">2023-01-23T01:25:01Z</dcterms:modified>
  <cp:category/>
</cp:coreProperties>
</file>