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pdc\3. 総務課\# 財政担当 #\★財政状況資料集\R5決算\R7年3月13日提出※(11)まで\３月２６日（水）③【五城目町】県の確認依頼を受けて修正＋再提出\"/>
    </mc:Choice>
  </mc:AlternateContent>
  <xr:revisionPtr revIDLastSave="0" documentId="13_ncr:1_{E1AD17F1-AA6B-4252-BFAE-53D3D849BBDE}" xr6:coauthVersionLast="44" xr6:coauthVersionMax="44" xr10:uidLastSave="{00000000-0000-0000-0000-000000000000}"/>
  <bookViews>
    <workbookView xWindow="-28920" yWindow="-486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alcChain>
</file>

<file path=xl/sharedStrings.xml><?xml version="1.0" encoding="utf-8"?>
<sst xmlns="http://schemas.openxmlformats.org/spreadsheetml/2006/main" count="1125" uniqueCount="567">
  <si>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</si>
  <si>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</si>
  <si>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</si>
  <si>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</si>
  <si>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</si>
  <si>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</si>
  <si>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</si>
  <si>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</si>
  <si>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</si>
  <si>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</si>
  <si>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</si>
  <si>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</si>
  <si>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</si>
  <si>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</si>
  <si>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</si>
  <si>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</si>
  <si>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</si>
  <si>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</si>
  <si>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</si>
  <si>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</si>
  <si>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</si>
  <si>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</si>
  <si>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</si>
  <si>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</si>
  <si>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</si>
  <si>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</si>
  <si>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</si>
  <si>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</si>
  <si>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</si>
  <si>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</si>
  <si>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</si>
  <si>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</si>
  <si>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</si>
  <si>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</si>
  <si>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</si>
  <si>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</si>
  <si>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</si>
  <si>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</si>
  <si>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</si>
  <si>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</si>
  <si>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</si>
  <si>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</si>
  <si>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</si>
  <si>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</si>
  <si>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</si>
  <si>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</si>
  <si>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</si>
  <si>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</si>
  <si>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</si>
  <si>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</si>
  <si>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</si>
  <si>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</si>
  <si>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</si>
  <si>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</si>
  <si>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</si>
  <si>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</si>
  <si>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</si>
  <si>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</si>
  <si>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</si>
  <si>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</si>
  <si>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</si>
  <si>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</si>
  <si>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</si>
  <si>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</si>
  <si>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</si>
  <si>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</si>
  <si>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</si>
  <si>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</si>
  <si>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</si>
  <si>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</si>
  <si>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</si>
  <si>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</si>
  <si>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</si>
  <si>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</si>
  <si>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</si>
  <si>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</si>
  <si>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</si>
  <si>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</si>
  <si>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</si>
  <si>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</si>
  <si>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</si>
  <si>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</si>
  <si>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</si>
  <si>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</si>
  <si>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</si>
  <si>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</si>
  <si>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</si>
  <si>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</si>
  <si>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</si>
  <si>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</si>
  <si>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</si>
  <si>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</si>
  <si>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</si>
  <si>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</si>
  <si>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</si>
  <si>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</si>
  <si>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</si>
  <si>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</si>
  <si>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</si>
  <si>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</si>
  <si>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</si>
  <si>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</si>
  <si>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</si>
  <si>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</si>
  <si>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</si>
  <si>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</si>
  <si>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</si>
  <si>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</si>
  <si>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</si>
  <si>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</si>
  <si>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</si>
  <si>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</si>
  <si>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</si>
  <si>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</si>
  <si>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</si>
  <si>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</si>
  <si>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</si>
  <si>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</si>
  <si>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</si>
  <si>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</si>
  <si>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</si>
  <si>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</si>
  <si>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</si>
  <si>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</si>
  <si>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</si>
  <si>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</si>
  <si>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</si>
  <si>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</si>
  <si>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</si>
  <si>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</si>
  <si>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</si>
  <si>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</si>
  <si>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</si>
  <si>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</si>
  <si>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</si>
  <si>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</si>
  <si>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</si>
  <si>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</si>
  <si>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</si>
  <si>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</si>
  <si>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</si>
  <si>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</si>
  <si>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</si>
  <si>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</si>
  <si>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-3.6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</si>
  <si>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</si>
  <si>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</si>
  <si>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</si>
  <si>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</si>
  <si>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</si>
  <si>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</si>
  <si>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</si>
  <si>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</si>
  <si>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</si>
  <si>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</si>
  <si>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</si>
  <si>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</si>
  <si>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</si>
  <si>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</si>
  <si>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</si>
  <si>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</si>
  <si>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</si>
  <si>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</si>
  <si>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</si>
  <si>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</si>
  <si>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</si>
  <si>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</si>
  <si>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</si>
  <si>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</si>
  <si>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</si>
  <si>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</si>
  <si>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</si>
  <si>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</si>
  <si>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</si>
  <si>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</si>
  <si>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</si>
  <si>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</si>
  <si>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</si>
  <si>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</si>
  <si>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</si>
  <si>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</si>
  <si>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</si>
  <si>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</si>
  <si>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</si>
  <si>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</si>
  <si>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</si>
  <si>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</si>
  <si>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</si>
  <si>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</si>
  <si>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</si>
  <si>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</si>
  <si>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</si>
  <si>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</si>
  <si>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</si>
  <si>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</si>
  <si>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</si>
  <si>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</si>
  <si>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</si>
  <si>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</si>
  <si>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</si>
  <si>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</si>
  <si>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</si>
  <si>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</si>
  <si>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</si>
  <si>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秋田県五城目町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</si>
  <si>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</si>
  <si>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</si>
  <si>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</si>
  <si>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</si>
  <si>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</si>
  <si>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</si>
  <si>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</si>
  <si>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</si>
  <si>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</si>
  <si>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</si>
  <si>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</si>
  <si>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</si>
  <si>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</si>
  <si>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</si>
  <si>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</si>
  <si>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</si>
  <si>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</si>
  <si>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</si>
  <si>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</si>
  <si>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</si>
  <si>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</si>
  <si>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</si>
  <si>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</si>
  <si>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</si>
  <si>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</si>
  <si>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</si>
  <si>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</si>
  <si>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</si>
  <si>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</si>
  <si>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</si>
  <si>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</si>
  <si>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</si>
  <si>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</si>
  <si>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</si>
  <si>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</si>
  <si>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</si>
  <si>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</si>
  <si>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</si>
  <si>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</si>
  <si>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</si>
  <si>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</si>
  <si>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</si>
  <si>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</si>
  <si>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</si>
  <si>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</si>
  <si>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</si>
  <si>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</si>
  <si>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</si>
  <si>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</si>
  <si>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</si>
  <si>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</si>
  <si>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</si>
  <si>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</si>
  <si>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</si>
  <si>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</si>
  <si>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</si>
  <si>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</si>
  <si>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</si>
  <si>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</si>
  <si>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</si>
  <si>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</si>
  <si>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</si>
  <si>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</si>
  <si>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</si>
  <si>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</si>
  <si>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</si>
  <si>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</si>
  <si>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</si>
  <si>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</si>
  <si>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</si>
  <si>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</si>
  <si>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</si>
  <si>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</si>
  <si>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</si>
  <si>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</si>
  <si>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</si>
  <si>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</si>
  <si>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</si>
  <si>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</si>
  <si>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</si>
  <si>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</si>
  <si>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</si>
  <si>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</si>
  <si>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</si>
  <si>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</si>
  <si>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</si>
  <si>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</si>
  <si>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</si>
  <si>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</si>
  <si>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</si>
  <si>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</si>
  <si>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</si>
  <si>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</si>
  <si>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</si>
  <si>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</si>
  <si>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</si>
  <si>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</si>
  <si>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</si>
  <si>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</si>
  <si>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</si>
  <si>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</si>
  <si>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</si>
  <si>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</si>
  <si>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</si>
  <si>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</si>
  <si>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</si>
  <si>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</si>
  <si>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</si>
  <si>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</si>
  <si>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</si>
  <si>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</si>
  <si>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</si>
  <si>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</si>
  <si>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</si>
  <si>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</si>
  <si>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</si>
  <si>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</si>
  <si>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</si>
  <si>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</si>
  <si>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</si>
  <si>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</si>
  <si>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</si>
  <si>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</si>
  <si>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</si>
  <si>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</si>
  <si>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</si>
  <si>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</si>
  <si>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</si>
  <si>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</si>
  <si>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</si>
  <si>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</si>
  <si>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</si>
  <si>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</si>
  <si>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</si>
  <si>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</si>
  <si>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</si>
  <si>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</si>
  <si>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</si>
  <si>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</si>
  <si>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</si>
  <si>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</si>
  <si>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</si>
  <si>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</si>
  <si>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</si>
  <si>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</si>
  <si>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</si>
  <si>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</si>
  <si>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</si>
  <si>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</si>
  <si>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</si>
  <si>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秋田県五城目町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</si>
  <si>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</si>
  <si>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</si>
  <si>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</si>
  <si>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</si>
  <si>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</si>
  <si>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</si>
  <si>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</si>
  <si>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</si>
  <si>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</si>
  <si>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</si>
  <si>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</si>
  <si>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</si>
  <si>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</si>
  <si>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</si>
  <si>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</si>
  <si>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</si>
  <si>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</si>
  <si>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</si>
  <si>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</si>
  <si>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</si>
  <si>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</si>
  <si>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</si>
  <si>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</si>
  <si>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</si>
  <si>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</si>
  <si>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</si>
  <si>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</si>
  <si>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</si>
  <si>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</si>
  <si>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</si>
  <si>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</si>
  <si>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</si>
  <si>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</si>
  <si>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</si>
  <si>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</si>
  <si>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</si>
  <si>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</si>
  <si>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</si>
  <si>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</si>
  <si>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</si>
  <si>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</si>
  <si>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</si>
  <si>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</si>
  <si>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</si>
  <si>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</si>
  <si>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</si>
  <si>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</si>
  <si>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</si>
  <si>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</si>
  <si>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</si>
  <si>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</si>
  <si>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</si>
  <si>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</si>
  <si>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</si>
  <si>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</si>
  <si>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</si>
  <si>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</si>
  <si>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</si>
  <si>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</si>
  <si>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</si>
  <si>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</si>
  <si>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</si>
  <si>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</si>
  <si>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</si>
  <si>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</si>
  <si>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</si>
  <si>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</si>
  <si>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</si>
  <si>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</si>
  <si>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</si>
  <si>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</si>
  <si>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</si>
  <si>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</si>
  <si>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</si>
  <si>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</si>
  <si>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</si>
  <si>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</si>
  <si>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</si>
  <si>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</si>
  <si>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</si>
  <si>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</si>
  <si>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</si>
  <si>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</si>
  <si>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</si>
  <si>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</si>
  <si>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</si>
  <si>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</si>
  <si>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</si>
  <si>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</si>
  <si>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</si>
  <si>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</si>
  <si>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</si>
  <si>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</si>
  <si>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</si>
  <si>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</si>
  <si>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</si>
  <si>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</si>
  <si>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</si>
  <si>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</si>
  <si>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</si>
  <si>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</si>
  <si>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</si>
  <si>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</si>
  <si>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</si>
  <si>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</si>
  <si>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</si>
  <si>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</si>
  <si>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</si>
  <si>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</si>
  <si>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</si>
  <si>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</si>
  <si>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</si>
  <si>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</si>
  <si>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</si>
  <si>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</si>
  <si>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</si>
  <si>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</si>
  <si>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</si>
  <si>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</si>
  <si>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</si>
  <si>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</si>
  <si>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</si>
  <si>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</si>
  <si>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</si>
  <si>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</si>
  <si>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</si>
  <si>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</si>
  <si>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</si>
  <si>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</si>
  <si>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</si>
  <si>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</si>
  <si>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</si>
  <si>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</si>
  <si>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</si>
  <si>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</si>
  <si>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</si>
  <si>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</si>
  <si>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</si>
  <si>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</si>
  <si>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</si>
  <si>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</si>
  <si>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</si>
  <si>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</si>
  <si>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</si>
  <si>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</si>
  <si>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</si>
  <si>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</si>
  <si>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</si>
  <si>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</si>
  <si>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</si>
  <si>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</si>
  <si>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</si>
  <si>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</si>
  <si>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</si>
  <si>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</si>
  <si>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</si>
  <si>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</si>
  <si>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</si>
  <si>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</si>
  <si>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</si>
  <si>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</si>
  <si>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</si>
  <si>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</si>
  <si>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</si>
  <si>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</si>
  <si>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</si>
  <si>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</si>
  <si>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</si>
  <si>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</si>
  <si>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</si>
  <si>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</si>
  <si>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</si>
  <si>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</si>
  <si>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</si>
  <si>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</si>
  <si>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</si>
  <si>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2.77</t>
  </si>
  <si>
    <t>▲ 2.04</t>
  </si>
  <si>
    <t>水道事業会計</t>
  </si>
  <si>
    <t>一般会計</t>
  </si>
  <si>
    <t>介護保険特別会計（保険事業勘定）</t>
  </si>
  <si>
    <t>下水道事業会計</t>
  </si>
  <si>
    <t>国民健康保険特別会計</t>
  </si>
  <si>
    <t>障害認定事業特別会計</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</si>
  <si>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</si>
  <si>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</si>
  <si>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</si>
  <si>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</si>
  <si>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</si>
  <si>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</si>
  <si>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</si>
  <si>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</si>
  <si>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</si>
  <si>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公共施設等総合管理基金</t>
    <rPh sb="0" eb="2">
      <t>コウキョウ</t>
    </rPh>
    <rPh sb="2" eb="4">
      <t>シセツ</t>
    </rPh>
    <rPh sb="4" eb="5">
      <t>トウ</t>
    </rPh>
    <rPh sb="5" eb="7">
      <t>ソウゴウ</t>
    </rPh>
    <rPh sb="7" eb="9">
      <t>カンリ</t>
    </rPh>
    <rPh sb="9" eb="11">
      <t>キキン</t>
    </rPh>
    <phoneticPr fontId="5"/>
  </si>
  <si>
    <t>ふるさと愛郷基金</t>
    <rPh sb="4" eb="6">
      <t>アイキョウ</t>
    </rPh>
    <rPh sb="6" eb="8">
      <t>キキン</t>
    </rPh>
    <phoneticPr fontId="2"/>
  </si>
  <si>
    <t>森林環境譲与税基金</t>
    <rPh sb="0" eb="2">
      <t>シンリン</t>
    </rPh>
    <rPh sb="2" eb="4">
      <t>カンキョウ</t>
    </rPh>
    <rPh sb="4" eb="7">
      <t>ジョウヨゼイ</t>
    </rPh>
    <rPh sb="7" eb="9">
      <t>キキン</t>
    </rPh>
    <phoneticPr fontId="2"/>
  </si>
  <si>
    <t>学校給食費無償化基金</t>
    <rPh sb="0" eb="2">
      <t>ガッコウ</t>
    </rPh>
    <rPh sb="2" eb="4">
      <t>キュウショク</t>
    </rPh>
    <rPh sb="4" eb="5">
      <t>ヒ</t>
    </rPh>
    <rPh sb="5" eb="8">
      <t>ムショウカ</t>
    </rPh>
    <rPh sb="8" eb="10">
      <t>キキン</t>
    </rPh>
    <phoneticPr fontId="2"/>
  </si>
  <si>
    <t>中小企業経営安定支援基金</t>
    <rPh sb="0" eb="2">
      <t>チュウショウ</t>
    </rPh>
    <rPh sb="2" eb="4">
      <t>キギョウ</t>
    </rPh>
    <rPh sb="4" eb="6">
      <t>ケイエイ</t>
    </rPh>
    <rPh sb="6" eb="8">
      <t>アンテイ</t>
    </rPh>
    <rPh sb="8" eb="10">
      <t>シエン</t>
    </rPh>
    <rPh sb="10" eb="12">
      <t>キキン</t>
    </rPh>
    <phoneticPr fontId="2"/>
  </si>
  <si>
    <t>-</t>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</si>
  <si>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</si>
  <si>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</si>
  <si>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</si>
  <si>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</si>
  <si>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</si>
  <si>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</si>
  <si>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2">
      <t>イッパンカイケイ</t>
    </rPh>
    <phoneticPr fontId="2"/>
  </si>
  <si>
    <t>あったか五城目</t>
    <rPh sb="4" eb="7">
      <t>ゴジョウメ</t>
    </rPh>
    <phoneticPr fontId="10"/>
  </si>
  <si>
    <t>秋田県青果物基金協会</t>
    <rPh sb="0" eb="3">
      <t>アキタケン</t>
    </rPh>
    <rPh sb="3" eb="6">
      <t>セイカブツ</t>
    </rPh>
    <rPh sb="6" eb="8">
      <t>キキン</t>
    </rPh>
    <rPh sb="8" eb="10">
      <t>キョウカイ</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</si>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</sst>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2248-4784-82F4-ABFF3DF568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109268</c:v>
                </c:pt>
                <c:pt idx="1">
                  <c:v>237665</c:v>
                </c:pt>
                <c:pt idx="2">
                  <c:v>76997</c:v>
                </c:pt>
                <c:pt idx="3">
                  <c:v>68800</c:v>
                </c:pt>
                <c:pt idx="4">
                  <c:v>58966</c:v>
                </c:pt>
              </c:numCache>
            </c:numRef>
          </c:val>
          <c:smooth val="0"/>
          <c:extLst>
            <c:ext xmlns:c16="http://schemas.microsoft.com/office/drawing/2014/chart" uri="{C3380CC4-5D6E-409C-BE32-E72D297353CC}">
              <c16:uniqueId val="{00000001-2248-4784-82F4-ABFF3DF568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7.84</c:v>
                </c:pt>
                <c:pt idx="1">
                  <c:v>8.3699999999999992</c:v>
                </c:pt>
                <c:pt idx="2">
                  <c:v>11.16</c:v>
                </c:pt>
                <c:pt idx="3">
                  <c:v>4.26</c:v>
                </c:pt>
                <c:pt idx="4">
                  <c:v>9.6199999999999992</c:v>
                </c:pt>
              </c:numCache>
            </c:numRef>
          </c:val>
          <c:extLst>
            <c:ext xmlns:c16="http://schemas.microsoft.com/office/drawing/2014/chart" uri="{C3380CC4-5D6E-409C-BE32-E72D297353CC}">
              <c16:uniqueId val="{00000000-D5BA-4447-909A-796E3035E0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26.54</c:v>
                </c:pt>
                <c:pt idx="1">
                  <c:v>28.15</c:v>
                </c:pt>
                <c:pt idx="2">
                  <c:v>30.07</c:v>
                </c:pt>
                <c:pt idx="3">
                  <c:v>33.71</c:v>
                </c:pt>
                <c:pt idx="4">
                  <c:v>26.26</c:v>
                </c:pt>
              </c:numCache>
            </c:numRef>
          </c:val>
          <c:extLst>
            <c:ext xmlns:c16="http://schemas.microsoft.com/office/drawing/2014/chart" uri="{C3380CC4-5D6E-409C-BE32-E72D297353CC}">
              <c16:uniqueId val="{00000001-D5BA-4447-909A-796E3035E0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3.59</c:v>
                </c:pt>
                <c:pt idx="1">
                  <c:v>3.18</c:v>
                </c:pt>
                <c:pt idx="2">
                  <c:v>7.26</c:v>
                </c:pt>
                <c:pt idx="3">
                  <c:v>-2.77</c:v>
                </c:pt>
                <c:pt idx="4">
                  <c:v>-2.04</c:v>
                </c:pt>
              </c:numCache>
            </c:numRef>
          </c:val>
          <c:smooth val="0"/>
          <c:extLst>
            <c:ext xmlns:c16="http://schemas.microsoft.com/office/drawing/2014/chart" uri="{C3380CC4-5D6E-409C-BE32-E72D297353CC}">
              <c16:uniqueId val="{00000002-D5BA-4447-909A-796E3035E0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0.24</c:v>
                </c:pt>
                <c:pt idx="4">
                  <c:v>0</c:v>
                </c:pt>
                <c:pt idx="5">
                  <c:v>0</c:v>
                </c:pt>
                <c:pt idx="6">
                  <c:v>0</c:v>
                </c:pt>
                <c:pt idx="7">
                  <c:v>0</c:v>
                </c:pt>
                <c:pt idx="8">
                  <c:v>0</c:v>
                </c:pt>
                <c:pt idx="9">
                  <c:v>0</c:v>
                </c:pt>
              </c:numCache>
            </c:numRef>
          </c:val>
          <c:extLst>
            <c:ext xmlns:c16="http://schemas.microsoft.com/office/drawing/2014/chart" uri="{C3380CC4-5D6E-409C-BE32-E72D297353CC}">
              <c16:uniqueId val="{00000000-B700-4ED8-9F05-3041A74868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00-4ED8-9F05-3041A74868D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B700-4ED8-9F05-3041A74868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700-4ED8-9F05-3041A74868D9}"/>
            </c:ext>
          </c:extLst>
        </c:ser>
        <c:ser>
          <c:idx val="4"/>
          <c:order val="4"/>
          <c:tx>
            <c:strRef>
              <c:f>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4-B700-4ED8-9F05-3041A74868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0.56000000000000005</c:v>
                </c:pt>
                <c:pt idx="4">
                  <c:v>#N/A</c:v>
                </c:pt>
                <c:pt idx="5">
                  <c:v>0.7</c:v>
                </c:pt>
                <c:pt idx="6">
                  <c:v>#N/A</c:v>
                </c:pt>
                <c:pt idx="7">
                  <c:v>0.66</c:v>
                </c:pt>
                <c:pt idx="8">
                  <c:v>#N/A</c:v>
                </c:pt>
                <c:pt idx="9">
                  <c:v>0.85</c:v>
                </c:pt>
              </c:numCache>
            </c:numRef>
          </c:val>
          <c:extLst>
            <c:ext xmlns:c16="http://schemas.microsoft.com/office/drawing/2014/chart" uri="{C3380CC4-5D6E-409C-BE32-E72D297353CC}">
              <c16:uniqueId val="{00000005-B700-4ED8-9F05-3041A74868D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1.3</c:v>
                </c:pt>
                <c:pt idx="6">
                  <c:v>#N/A</c:v>
                </c:pt>
                <c:pt idx="7">
                  <c:v>1.65</c:v>
                </c:pt>
                <c:pt idx="8">
                  <c:v>#N/A</c:v>
                </c:pt>
                <c:pt idx="9">
                  <c:v>1.99</c:v>
                </c:pt>
              </c:numCache>
            </c:numRef>
          </c:val>
          <c:extLst>
            <c:ext xmlns:c16="http://schemas.microsoft.com/office/drawing/2014/chart" uri="{C3380CC4-5D6E-409C-BE32-E72D297353CC}">
              <c16:uniqueId val="{00000006-B700-4ED8-9F05-3041A74868D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1.38</c:v>
                </c:pt>
                <c:pt idx="2">
                  <c:v>#N/A</c:v>
                </c:pt>
                <c:pt idx="3">
                  <c:v>2.09</c:v>
                </c:pt>
                <c:pt idx="4">
                  <c:v>#N/A</c:v>
                </c:pt>
                <c:pt idx="5">
                  <c:v>3.7</c:v>
                </c:pt>
                <c:pt idx="6">
                  <c:v>#N/A</c:v>
                </c:pt>
                <c:pt idx="7">
                  <c:v>5.73</c:v>
                </c:pt>
                <c:pt idx="8">
                  <c:v>#N/A</c:v>
                </c:pt>
                <c:pt idx="9">
                  <c:v>2.5099999999999998</c:v>
                </c:pt>
              </c:numCache>
            </c:numRef>
          </c:val>
          <c:extLst>
            <c:ext xmlns:c16="http://schemas.microsoft.com/office/drawing/2014/chart" uri="{C3380CC4-5D6E-409C-BE32-E72D297353CC}">
              <c16:uniqueId val="{00000007-B700-4ED8-9F05-3041A74868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7.81</c:v>
                </c:pt>
                <c:pt idx="2">
                  <c:v>#N/A</c:v>
                </c:pt>
                <c:pt idx="3">
                  <c:v>8.34</c:v>
                </c:pt>
                <c:pt idx="4">
                  <c:v>#N/A</c:v>
                </c:pt>
                <c:pt idx="5">
                  <c:v>11.13</c:v>
                </c:pt>
                <c:pt idx="6">
                  <c:v>#N/A</c:v>
                </c:pt>
                <c:pt idx="7">
                  <c:v>4.2300000000000004</c:v>
                </c:pt>
                <c:pt idx="8">
                  <c:v>#N/A</c:v>
                </c:pt>
                <c:pt idx="9">
                  <c:v>9.59</c:v>
                </c:pt>
              </c:numCache>
            </c:numRef>
          </c:val>
          <c:extLst>
            <c:ext xmlns:c16="http://schemas.microsoft.com/office/drawing/2014/chart" uri="{C3380CC4-5D6E-409C-BE32-E72D297353CC}">
              <c16:uniqueId val="{00000008-B700-4ED8-9F05-3041A74868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16.98</c:v>
                </c:pt>
                <c:pt idx="2">
                  <c:v>#N/A</c:v>
                </c:pt>
                <c:pt idx="3">
                  <c:v>16.39</c:v>
                </c:pt>
                <c:pt idx="4">
                  <c:v>#N/A</c:v>
                </c:pt>
                <c:pt idx="5">
                  <c:v>15.02</c:v>
                </c:pt>
                <c:pt idx="6">
                  <c:v>#N/A</c:v>
                </c:pt>
                <c:pt idx="7">
                  <c:v>12.14</c:v>
                </c:pt>
                <c:pt idx="8">
                  <c:v>#N/A</c:v>
                </c:pt>
                <c:pt idx="9">
                  <c:v>11.89</c:v>
                </c:pt>
              </c:numCache>
            </c:numRef>
          </c:val>
          <c:extLst>
            <c:ext xmlns:c16="http://schemas.microsoft.com/office/drawing/2014/chart" uri="{C3380CC4-5D6E-409C-BE32-E72D297353CC}">
              <c16:uniqueId val="{00000009-B700-4ED8-9F05-3041A74868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516</c:v>
                </c:pt>
                <c:pt idx="5">
                  <c:v>495</c:v>
                </c:pt>
                <c:pt idx="8">
                  <c:v>479</c:v>
                </c:pt>
                <c:pt idx="11">
                  <c:v>490</c:v>
                </c:pt>
                <c:pt idx="14">
                  <c:v>491</c:v>
                </c:pt>
              </c:numCache>
            </c:numRef>
          </c:val>
          <c:extLst>
            <c:ext xmlns:c16="http://schemas.microsoft.com/office/drawing/2014/chart" uri="{C3380CC4-5D6E-409C-BE32-E72D297353CC}">
              <c16:uniqueId val="{00000000-5B0B-4CCB-B9B0-3AE638B4FD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5B0B-4CCB-B9B0-3AE638B4FD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2-5B0B-4CCB-B9B0-3AE638B4FD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16</c:v>
                </c:pt>
                <c:pt idx="6">
                  <c:v>15</c:v>
                </c:pt>
                <c:pt idx="9">
                  <c:v>15</c:v>
                </c:pt>
                <c:pt idx="12">
                  <c:v>0</c:v>
                </c:pt>
              </c:numCache>
            </c:numRef>
          </c:val>
          <c:extLst>
            <c:ext xmlns:c16="http://schemas.microsoft.com/office/drawing/2014/chart" uri="{C3380CC4-5D6E-409C-BE32-E72D297353CC}">
              <c16:uniqueId val="{00000003-5B0B-4CCB-B9B0-3AE638B4FD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205</c:v>
                </c:pt>
                <c:pt idx="3">
                  <c:v>209</c:v>
                </c:pt>
                <c:pt idx="6">
                  <c:v>174</c:v>
                </c:pt>
                <c:pt idx="9">
                  <c:v>177</c:v>
                </c:pt>
                <c:pt idx="12">
                  <c:v>209</c:v>
                </c:pt>
              </c:numCache>
            </c:numRef>
          </c:val>
          <c:extLst>
            <c:ext xmlns:c16="http://schemas.microsoft.com/office/drawing/2014/chart" uri="{C3380CC4-5D6E-409C-BE32-E72D297353CC}">
              <c16:uniqueId val="{00000004-5B0B-4CCB-B9B0-3AE638B4FD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0B-4CCB-B9B0-3AE638B4FD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0B-4CCB-B9B0-3AE638B4FD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615</c:v>
                </c:pt>
                <c:pt idx="3">
                  <c:v>598</c:v>
                </c:pt>
                <c:pt idx="6">
                  <c:v>603</c:v>
                </c:pt>
                <c:pt idx="9">
                  <c:v>598</c:v>
                </c:pt>
                <c:pt idx="12">
                  <c:v>577</c:v>
                </c:pt>
              </c:numCache>
            </c:numRef>
          </c:val>
          <c:extLst>
            <c:ext xmlns:c16="http://schemas.microsoft.com/office/drawing/2014/chart" uri="{C3380CC4-5D6E-409C-BE32-E72D297353CC}">
              <c16:uniqueId val="{00000007-5B0B-4CCB-B9B0-3AE638B4FD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321</c:v>
                </c:pt>
                <c:pt idx="2">
                  <c:v>#N/A</c:v>
                </c:pt>
                <c:pt idx="3">
                  <c:v>#N/A</c:v>
                </c:pt>
                <c:pt idx="4">
                  <c:v>328</c:v>
                </c:pt>
                <c:pt idx="5">
                  <c:v>#N/A</c:v>
                </c:pt>
                <c:pt idx="6">
                  <c:v>#N/A</c:v>
                </c:pt>
                <c:pt idx="7">
                  <c:v>313</c:v>
                </c:pt>
                <c:pt idx="8">
                  <c:v>#N/A</c:v>
                </c:pt>
                <c:pt idx="9">
                  <c:v>#N/A</c:v>
                </c:pt>
                <c:pt idx="10">
                  <c:v>300</c:v>
                </c:pt>
                <c:pt idx="11">
                  <c:v>#N/A</c:v>
                </c:pt>
                <c:pt idx="12">
                  <c:v>#N/A</c:v>
                </c:pt>
                <c:pt idx="13">
                  <c:v>297</c:v>
                </c:pt>
                <c:pt idx="14">
                  <c:v>#N/A</c:v>
                </c:pt>
              </c:numCache>
            </c:numRef>
          </c:val>
          <c:smooth val="0"/>
          <c:extLst>
            <c:ext xmlns:c16="http://schemas.microsoft.com/office/drawing/2014/chart" uri="{C3380CC4-5D6E-409C-BE32-E72D297353CC}">
              <c16:uniqueId val="{00000008-5B0B-4CCB-B9B0-3AE638B4FD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5855</c:v>
                </c:pt>
                <c:pt idx="5">
                  <c:v>6029</c:v>
                </c:pt>
                <c:pt idx="8">
                  <c:v>5957</c:v>
                </c:pt>
                <c:pt idx="11">
                  <c:v>5891</c:v>
                </c:pt>
                <c:pt idx="14">
                  <c:v>5764</c:v>
                </c:pt>
              </c:numCache>
            </c:numRef>
          </c:val>
          <c:extLst>
            <c:ext xmlns:c16="http://schemas.microsoft.com/office/drawing/2014/chart" uri="{C3380CC4-5D6E-409C-BE32-E72D297353CC}">
              <c16:uniqueId val="{00000000-B6DD-478D-8C73-D902699B00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6DD-478D-8C73-D902699B00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1855</c:v>
                </c:pt>
                <c:pt idx="5">
                  <c:v>1380</c:v>
                </c:pt>
                <c:pt idx="8">
                  <c:v>1638</c:v>
                </c:pt>
                <c:pt idx="11">
                  <c:v>1800</c:v>
                </c:pt>
                <c:pt idx="14">
                  <c:v>1517</c:v>
                </c:pt>
              </c:numCache>
            </c:numRef>
          </c:val>
          <c:extLst>
            <c:ext xmlns:c16="http://schemas.microsoft.com/office/drawing/2014/chart" uri="{C3380CC4-5D6E-409C-BE32-E72D297353CC}">
              <c16:uniqueId val="{00000002-B6DD-478D-8C73-D902699B00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DD-478D-8C73-D902699B00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DD-478D-8C73-D902699B00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DD-478D-8C73-D902699B00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918</c:v>
                </c:pt>
                <c:pt idx="3">
                  <c:v>1025</c:v>
                </c:pt>
                <c:pt idx="6">
                  <c:v>840</c:v>
                </c:pt>
                <c:pt idx="9">
                  <c:v>820</c:v>
                </c:pt>
                <c:pt idx="12">
                  <c:v>777</c:v>
                </c:pt>
              </c:numCache>
            </c:numRef>
          </c:val>
          <c:extLst>
            <c:ext xmlns:c16="http://schemas.microsoft.com/office/drawing/2014/chart" uri="{C3380CC4-5D6E-409C-BE32-E72D297353CC}">
              <c16:uniqueId val="{00000006-B6DD-478D-8C73-D902699B00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84</c:v>
                </c:pt>
                <c:pt idx="3">
                  <c:v>55</c:v>
                </c:pt>
                <c:pt idx="6">
                  <c:v>27</c:v>
                </c:pt>
                <c:pt idx="9">
                  <c:v>0</c:v>
                </c:pt>
                <c:pt idx="12">
                  <c:v>0</c:v>
                </c:pt>
              </c:numCache>
            </c:numRef>
          </c:val>
          <c:extLst>
            <c:ext xmlns:c16="http://schemas.microsoft.com/office/drawing/2014/chart" uri="{C3380CC4-5D6E-409C-BE32-E72D297353CC}">
              <c16:uniqueId val="{00000007-B6DD-478D-8C73-D902699B00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2814</c:v>
                </c:pt>
                <c:pt idx="3">
                  <c:v>2689</c:v>
                </c:pt>
                <c:pt idx="6">
                  <c:v>2614</c:v>
                </c:pt>
                <c:pt idx="9">
                  <c:v>2449</c:v>
                </c:pt>
                <c:pt idx="12">
                  <c:v>2312</c:v>
                </c:pt>
              </c:numCache>
            </c:numRef>
          </c:val>
          <c:extLst>
            <c:ext xmlns:c16="http://schemas.microsoft.com/office/drawing/2014/chart" uri="{C3380CC4-5D6E-409C-BE32-E72D297353CC}">
              <c16:uniqueId val="{00000008-B6DD-478D-8C73-D902699B00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9-B6DD-478D-8C73-D902699B00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6010</c:v>
                </c:pt>
                <c:pt idx="3">
                  <c:v>6328</c:v>
                </c:pt>
                <c:pt idx="6">
                  <c:v>6248</c:v>
                </c:pt>
                <c:pt idx="9">
                  <c:v>6153</c:v>
                </c:pt>
                <c:pt idx="12">
                  <c:v>6094</c:v>
                </c:pt>
              </c:numCache>
            </c:numRef>
          </c:val>
          <c:extLst>
            <c:ext xmlns:c16="http://schemas.microsoft.com/office/drawing/2014/chart" uri="{C3380CC4-5D6E-409C-BE32-E72D297353CC}">
              <c16:uniqueId val="{0000000A-B6DD-478D-8C73-D902699B00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2120</c:v>
                </c:pt>
                <c:pt idx="2">
                  <c:v>#N/A</c:v>
                </c:pt>
                <c:pt idx="3">
                  <c:v>#N/A</c:v>
                </c:pt>
                <c:pt idx="4">
                  <c:v>2691</c:v>
                </c:pt>
                <c:pt idx="5">
                  <c:v>#N/A</c:v>
                </c:pt>
                <c:pt idx="6">
                  <c:v>#N/A</c:v>
                </c:pt>
                <c:pt idx="7">
                  <c:v>2136</c:v>
                </c:pt>
                <c:pt idx="8">
                  <c:v>#N/A</c:v>
                </c:pt>
                <c:pt idx="9">
                  <c:v>#N/A</c:v>
                </c:pt>
                <c:pt idx="10">
                  <c:v>1732</c:v>
                </c:pt>
                <c:pt idx="11">
                  <c:v>#N/A</c:v>
                </c:pt>
                <c:pt idx="12">
                  <c:v>#N/A</c:v>
                </c:pt>
                <c:pt idx="13">
                  <c:v>1903</c:v>
                </c:pt>
                <c:pt idx="14">
                  <c:v>#N/A</c:v>
                </c:pt>
              </c:numCache>
            </c:numRef>
          </c:val>
          <c:smooth val="0"/>
          <c:extLst>
            <c:ext xmlns:c16="http://schemas.microsoft.com/office/drawing/2014/chart" uri="{C3380CC4-5D6E-409C-BE32-E72D297353CC}">
              <c16:uniqueId val="{0000000B-B6DD-478D-8C73-D902699B00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1175</c:v>
                </c:pt>
                <c:pt idx="1">
                  <c:v>1286</c:v>
                </c:pt>
                <c:pt idx="2">
                  <c:v>1003</c:v>
                </c:pt>
              </c:numCache>
            </c:numRef>
          </c:val>
          <c:extLst>
            <c:ext xmlns:c16="http://schemas.microsoft.com/office/drawing/2014/chart" uri="{C3380CC4-5D6E-409C-BE32-E72D297353CC}">
              <c16:uniqueId val="{00000000-153C-4844-B1F3-CFC8628E7D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0</c:v>
                </c:pt>
              </c:numCache>
            </c:numRef>
          </c:val>
          <c:extLst>
            <c:ext xmlns:c16="http://schemas.microsoft.com/office/drawing/2014/chart" uri="{C3380CC4-5D6E-409C-BE32-E72D297353CC}">
              <c16:uniqueId val="{00000001-153C-4844-B1F3-CFC8628E7D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374</c:v>
                </c:pt>
                <c:pt idx="1">
                  <c:v>462</c:v>
                </c:pt>
                <c:pt idx="2">
                  <c:v>324</c:v>
                </c:pt>
              </c:numCache>
            </c:numRef>
          </c:val>
          <c:extLst>
            <c:ext xmlns:c16="http://schemas.microsoft.com/office/drawing/2014/chart" uri="{C3380CC4-5D6E-409C-BE32-E72D297353CC}">
              <c16:uniqueId val="{00000002-153C-4844-B1F3-CFC8628E7D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8,060
8,049
214.92
8,196,685
7,730,308
367,448
3,818,565
6,094,174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典型的な山間部の過疎地である本町は、他の地域同様、高齢化率の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年１２月末高齢化率４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「前年率４８．７％」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）、少子化（令和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年度出生数１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「前年度１７人」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問題が続いている。この為、歳入では町税を中心とした自主財源が減少、歳出では地理的な要因からくる道路等インフラの維持管理、福祉関係施策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、加えて令和４～５年度の大雨災害に起因した防災対策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への支出も増加しており、財政力指数については、ここ５年間横ばいで、類似団体の平均を下回っている状況となっている。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んな中、「ふるさと納税」は、２５百万円付近で伸び悩んでいるものの、新規事業の財源として期待できるものであり、寄附金を活用した新たな商品開発や事業により付加価値を高め、寄附金の上昇と移住者を増加させる可能性があると考え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令和５年度の経常収支比率は９４．４％（前年度比１．３％増）となり、ここ２年間は上昇している。数値が悪化したことについて、分母（歳入）の５７百万円減となった要因としては、①地方税３３百万円減、②普通交付税５百万円減、③臨時財政対策債２１百万円減などがある。分子（歳出）の３百万円減となった要因としては、①障害の重い障害者の増・災害の影響により老人措置費の増による扶助費１６千円増、②電算業務費の増などによる補助費等４６百万円増、③人件費・物件費・維持補修費・公債費の４項目で全て減であり計６６百万円減などがある。結果として、分子・分母の共に減は、分母の減の要因が大きく、結果として経常収支比率悪化の要因となっている。なお、類似団体の平均も前年度比０．９％増となっており、更なる経常収支比率の改善のためには、施策誘導による交流人口・移住人口などを増やし町内経済を活性化させ地方税収入の確保や、徹底した事務事業の検証作業を行い、不要不急な事業の廃止、事業費の縮減を断行し歳出抑制型の財政構造改革を更に進め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118321</xdr:rowOff>
    </xdr:from>
    <xdr:to>
      <xdr:col>23</xdr:col>
      <xdr:colOff>133350</xdr:colOff>
      <xdr:row>63</xdr:row>
      <xdr:rowOff>170604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19671"/>
          <a:ext cx="8382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118321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386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386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9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67521</xdr:rowOff>
    </xdr:from>
    <xdr:to>
      <xdr:col>19</xdr:col>
      <xdr:colOff>184150</xdr:colOff>
      <xdr:row>63</xdr:row>
      <xdr:rowOff>169121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153898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人件費については、職員（再任用含む）ほぼ横ばい、会計年度職員</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パートタイム）５百万円増などにより前年度と比較して７百万円（０．６％増）の増となっている。これは、時間外勤務手当の１８百万円の増が一つの理由で、新型コロナワクチン接種業務の終了による３百万円減、７月大雨対応２２百万円増があげられる。維持補修費も、除雪費の減となる中、側溝の泥上げなどの道路清掃費用が増加したことにより、前年比１２１百万円（６４．５％増）の増となっている。</a:t>
          </a:r>
        </a:p>
        <a:p>
          <a:r>
            <a:rPr kumimoji="1" lang="ja-JP" altLang="en-US" sz="1050">
              <a:latin typeface="ＭＳ Ｐゴシック" panose="020B0600070205080204" pitchFamily="50" charset="-128"/>
              <a:ea typeface="ＭＳ Ｐゴシック" panose="020B0600070205080204" pitchFamily="50" charset="-128"/>
            </a:rPr>
            <a:t>　物件費については、脱炭素化推進事業の増や、７月大雨災害による災害救助費の大幅な増などにより、前年比２１２百万円（２２．９％増）の増。以上、７月大雨災害による影響が、さまざまな経費に影響をあたえ増加、結果として大きく１人当たりの経費を増加させ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79984</xdr:rowOff>
    </xdr:from>
    <xdr:to>
      <xdr:col>23</xdr:col>
      <xdr:colOff>133350</xdr:colOff>
      <xdr:row>82</xdr:row>
      <xdr:rowOff>148427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8884"/>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70738</xdr:rowOff>
    </xdr:from>
    <xdr:to>
      <xdr:col>19</xdr:col>
      <xdr:colOff>133350</xdr:colOff>
      <xdr:row>82</xdr:row>
      <xdr:rowOff>79984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9638"/>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51153</xdr:rowOff>
    </xdr:from>
    <xdr:to>
      <xdr:col>15</xdr:col>
      <xdr:colOff>82550</xdr:colOff>
      <xdr:row>82</xdr:row>
      <xdr:rowOff>70738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0053"/>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5076</xdr:rowOff>
    </xdr:from>
    <xdr:to>
      <xdr:col>11</xdr:col>
      <xdr:colOff>31750</xdr:colOff>
      <xdr:row>82</xdr:row>
      <xdr:rowOff>51153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3976"/>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97627</xdr:rowOff>
    </xdr:from>
    <xdr:to>
      <xdr:col>23</xdr:col>
      <xdr:colOff>184150</xdr:colOff>
      <xdr:row>83</xdr:row>
      <xdr:rowOff>27777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69704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2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29184</xdr:rowOff>
    </xdr:from>
    <xdr:to>
      <xdr:col>19</xdr:col>
      <xdr:colOff>184150</xdr:colOff>
      <xdr:row>82</xdr:row>
      <xdr:rowOff>130784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140961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6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19938</xdr:rowOff>
    </xdr:from>
    <xdr:to>
      <xdr:col>15</xdr:col>
      <xdr:colOff>133350</xdr:colOff>
      <xdr:row>82</xdr:row>
      <xdr:rowOff>121538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131715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353</xdr:rowOff>
    </xdr:from>
    <xdr:to>
      <xdr:col>11</xdr:col>
      <xdr:colOff>82550</xdr:colOff>
      <xdr:row>82</xdr:row>
      <xdr:rowOff>101953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112130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125726</xdr:rowOff>
    </xdr:from>
    <xdr:to>
      <xdr:col>7</xdr:col>
      <xdr:colOff>31750</xdr:colOff>
      <xdr:row>82</xdr:row>
      <xdr:rowOff>55876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66053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職員の給与水準は、全国的な処遇の改善の動きに沿って、特に新規採用者や若い世代においてラスパイレス指数が高い傾向にある。これらの数値に引っ張られるかたちで、令和３年度までは類似団体と同水準の数値が続いていた。しかしながら、令和４年度は、前年度の退職者が多く、更にその傾向が強く出たため、数値が上昇し類似団体平均以上の数値となっていた。令和５年度についてもその影響をうけ、類似団体以上の率となっている。</a:t>
          </a:r>
        </a:p>
        <a:p>
          <a:r>
            <a:rPr kumimoji="1" lang="ja-JP" altLang="en-US" sz="1100">
              <a:latin typeface="ＭＳ Ｐゴシック" panose="020B0600070205080204" pitchFamily="50" charset="-128"/>
              <a:ea typeface="ＭＳ Ｐゴシック" panose="020B0600070205080204" pitchFamily="50" charset="-128"/>
            </a:rPr>
            <a:t>　全国町村平均以上となったが、この水準においても住民の理解が得られるよう、研修等により職員の資質向上を図ることで、適正な給与水準の維持に努める。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96923"/>
          <a:ext cx="8890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123673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0529"/>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職員数は４人減（令和６年４月１日現在１２０人）ではあるが、それを上回る人口減少の影響があるため１，０００人当たり職員数は０．０７人増加し、類似団体平均を上回った状態となっている。</a:t>
          </a:r>
        </a:p>
        <a:p>
          <a:r>
            <a:rPr kumimoji="1" lang="ja-JP" altLang="en-US" sz="1300">
              <a:latin typeface="ＭＳ Ｐゴシック" panose="020B0600070205080204" pitchFamily="50" charset="-128"/>
              <a:ea typeface="ＭＳ Ｐゴシック" panose="020B0600070205080204" pitchFamily="50" charset="-128"/>
            </a:rPr>
            <a:t>　町が単独で消防署を設置しているため消防職員の定数確保が必要であり、全体の定員管理の課題となっているものの、今後も行政サービスが低下することのないよう職員の資質向上を図りながら職員定員適正化計画に基づく定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150622</xdr:rowOff>
    </xdr:from>
    <xdr:to>
      <xdr:col>81</xdr:col>
      <xdr:colOff>44450</xdr:colOff>
      <xdr:row>62</xdr:row>
      <xdr:rowOff>156252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8052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97536</xdr:rowOff>
    </xdr:from>
    <xdr:to>
      <xdr:col>77</xdr:col>
      <xdr:colOff>44450</xdr:colOff>
      <xdr:row>62</xdr:row>
      <xdr:rowOff>150622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274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74210</xdr:rowOff>
    </xdr:from>
    <xdr:to>
      <xdr:col>72</xdr:col>
      <xdr:colOff>203200</xdr:colOff>
      <xdr:row>62</xdr:row>
      <xdr:rowOff>97536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0411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74210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7435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105452</xdr:rowOff>
    </xdr:from>
    <xdr:to>
      <xdr:col>81</xdr:col>
      <xdr:colOff>95250</xdr:colOff>
      <xdr:row>63</xdr:row>
      <xdr:rowOff>35602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77529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99822</xdr:rowOff>
    </xdr:from>
    <xdr:to>
      <xdr:col>77</xdr:col>
      <xdr:colOff>95250</xdr:colOff>
      <xdr:row>63</xdr:row>
      <xdr:rowOff>29972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14749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46736</xdr:rowOff>
    </xdr:from>
    <xdr:to>
      <xdr:col>73</xdr:col>
      <xdr:colOff>44450</xdr:colOff>
      <xdr:row>62</xdr:row>
      <xdr:rowOff>148336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133113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23410</xdr:rowOff>
    </xdr:from>
    <xdr:to>
      <xdr:col>68</xdr:col>
      <xdr:colOff>203200</xdr:colOff>
      <xdr:row>62</xdr:row>
      <xdr:rowOff>125010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109787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負担比率は、前年度に比べ、０．５％改善、９．０％となったが、類似団体の平均よりは数値が高い状況が続いている。数値改善の主な要因として、比率の分子において、令和４年度に行った繰り上げ償還（５７百万円）により総額が１百万円改善したほか、分母においても標準財政規模として４百万円増になっためである。</a:t>
          </a:r>
        </a:p>
        <a:p>
          <a:r>
            <a:rPr kumimoji="1" lang="ja-JP" altLang="en-US" sz="1200">
              <a:latin typeface="ＭＳ Ｐゴシック" panose="020B0600070205080204" pitchFamily="50" charset="-128"/>
              <a:ea typeface="ＭＳ Ｐゴシック" panose="020B0600070205080204" pitchFamily="50" charset="-128"/>
            </a:rPr>
            <a:t>　今後は、令和元年以降に実施してきた事業に係る地方債の元金償還が始まり、公債費が増加する見込みであることから、事業内容を精査し地方債発行の抑制を図るとともに、交付税算入の有利な地方債の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73660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令和元年～２年度に実施した小学校改築事業に伴い地方債残高の増加及び充当可能基金残高の減少により、令和２年度は８５．７％と高い数値にあった。令和３年度から令和４年度に地方債の繰上償還や基金の積み増しに取り組んだことで、比率は改善した。しかしながら、令和５年度については、７月に過去最大の大雨災害が発生したことで、その対応に、基金を取り崩して対応したため、充当可能基金残高が減少（前年度比２８３百万円減、１５．７％減）したことなどから、５．０％増加、５７．１％となった。なお、類似団体と比べてかなりの開きがある。</a:t>
          </a:r>
        </a:p>
        <a:p>
          <a:r>
            <a:rPr kumimoji="1" lang="ja-JP" altLang="en-US" sz="1050">
              <a:latin typeface="ＭＳ Ｐゴシック" panose="020B0600070205080204" pitchFamily="50" charset="-128"/>
              <a:ea typeface="ＭＳ Ｐゴシック" panose="020B0600070205080204" pitchFamily="50" charset="-128"/>
            </a:rPr>
            <a:t>　今後は、公共施設等総合管理計画の実行に備え、計画的に基金を積立て充当可能財源を確保する一方、地方債の新規発行にあたっては事業内容の精査、交付税算入の有利な地方債の発行に努める。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125095</xdr:rowOff>
    </xdr:from>
    <xdr:to>
      <xdr:col>81</xdr:col>
      <xdr:colOff>44450</xdr:colOff>
      <xdr:row>19</xdr:row>
      <xdr:rowOff>39824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11195"/>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125095</xdr:rowOff>
    </xdr:from>
    <xdr:to>
      <xdr:col>77</xdr:col>
      <xdr:colOff>44450</xdr:colOff>
      <xdr:row>19</xdr:row>
      <xdr:rowOff>129449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11195"/>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129449</xdr:rowOff>
    </xdr:from>
    <xdr:to>
      <xdr:col>72</xdr:col>
      <xdr:colOff>203200</xdr:colOff>
      <xdr:row>22</xdr:row>
      <xdr:rowOff>18415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86999"/>
          <a:ext cx="889000" cy="40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97608</xdr:rowOff>
    </xdr:from>
    <xdr:to>
      <xdr:col>68</xdr:col>
      <xdr:colOff>152400</xdr:colOff>
      <xdr:row>22</xdr:row>
      <xdr:rowOff>18415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526608"/>
          <a:ext cx="889000" cy="26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160474</xdr:rowOff>
    </xdr:from>
    <xdr:to>
      <xdr:col>81</xdr:col>
      <xdr:colOff>95250</xdr:colOff>
      <xdr:row>19</xdr:row>
      <xdr:rowOff>90624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132551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2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74295</xdr:rowOff>
    </xdr:from>
    <xdr:to>
      <xdr:col>77</xdr:col>
      <xdr:colOff>95250</xdr:colOff>
      <xdr:row>19</xdr:row>
      <xdr:rowOff>4445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160672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4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78649</xdr:rowOff>
    </xdr:from>
    <xdr:to>
      <xdr:col>73</xdr:col>
      <xdr:colOff>44450</xdr:colOff>
      <xdr:row>20</xdr:row>
      <xdr:rowOff>8799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165026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42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139065</xdr:rowOff>
    </xdr:from>
    <xdr:to>
      <xdr:col>68</xdr:col>
      <xdr:colOff>203200</xdr:colOff>
      <xdr:row>22</xdr:row>
      <xdr:rowOff>69215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53992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8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46808</xdr:rowOff>
    </xdr:from>
    <xdr:to>
      <xdr:col>64</xdr:col>
      <xdr:colOff>152400</xdr:colOff>
      <xdr:row>20</xdr:row>
      <xdr:rowOff>148408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133185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6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8,060
8,049
214.92
8,196,685
7,730,308
367,448
3,818,565
6,094,174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令和５年度で早期退職した職員の影響による職員数の減が大きく、「人件費に充当した一般財源」が前年比で１１百万円（１．０％減）となった。しかしながら、比率の分母における①地方税３３百万円減、②普通交付税５百万円減、③臨時財政対策債２１百万円減などの影響が大きく、比率は前年比０．１％増加した。今後は、定年延長の年齢が段階的に伸びていくことから、職員定員適正化計画に基づき、適正な管理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物件費については、「物件費に充当した一般財源」が前年比で１６百万円（２．５％減）の減となっている。これにより、比率は前年比０．２％減少した。</a:t>
          </a:r>
        </a:p>
        <a:p>
          <a:r>
            <a:rPr kumimoji="1" lang="ja-JP" altLang="en-US" sz="1200">
              <a:latin typeface="ＭＳ Ｐゴシック" panose="020B0600070205080204" pitchFamily="50" charset="-128"/>
              <a:ea typeface="ＭＳ Ｐゴシック" panose="020B0600070205080204" pitchFamily="50" charset="-128"/>
            </a:rPr>
            <a:t>　いずれにしても物件費の減少要因は、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雀舘運動公園緑地管理費の減や、災害廃棄物の仮置き場となったあさひ台広場の維持管理費の減、加えて暖冬の影響によるによる光熱費の減などが主なもの。</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今後は、町有施設全般について公共施設等総合管理計画に基づき、解体を含めた見直し等を行い物件費の抑制に努める。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53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147574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02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38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障害の重い障害者のサービスの利用が増えたこと、令和５年７月の大雨災害で被災した高齢者で養護老人ホームに入所する人が増え老人措置費が増えたことから、「扶助費に充当した一般財源」が前年比で１６百万円（６．７％増）となった。これにより、比率は前年比０．５％増加した。</a:t>
          </a:r>
        </a:p>
        <a:p>
          <a:r>
            <a:rPr kumimoji="1" lang="ja-JP" altLang="en-US" sz="1200">
              <a:latin typeface="ＭＳ Ｐゴシック" panose="020B0600070205080204" pitchFamily="50" charset="-128"/>
              <a:ea typeface="ＭＳ Ｐゴシック" panose="020B0600070205080204" pitchFamily="50" charset="-128"/>
            </a:rPr>
            <a:t>　高齢化が進む中、高齢者・障害者へのサービス拡大や利用回数の増による扶助費の増加が想定されることから、介護予防事業を推進することで扶助費の抑制に努める。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1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ついては、主なものとして「維持補修費に充当した一般財源」が前年比で１９百万円（１１．５％減）の減になったこと、これは林道補修事業や除雪事業の減などが主な要因となっている。この他、「投資及び出資金に充当した一般財源」「繰出金に充当した一般財源」については、それぞれ微増、微減となっている。これにより、比率は前年比０．１％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町有施設全般について公共施設等総合管理計画に基づき、解体を含めた見直し等を行い維持修繕費の抑制に努めとともに、介護予防や健康寿命を延ばす施策を推進することにより、介護・医療費の減少に努め介護保険特別会計など特会への繰出金の抑制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7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26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60</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263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33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補助費等に充当した一般財源」が前年比で４６百万円（１４．５％増）の増となっている。これは、電算業務費の増、福祉医療費の増、学校給食費無償化事業の増などが主な要因となっており、比率は前年比１．３％増加した。</a:t>
          </a:r>
        </a:p>
        <a:p>
          <a:r>
            <a:rPr kumimoji="1" lang="ja-JP" altLang="en-US" sz="1300">
              <a:latin typeface="ＭＳ Ｐゴシック" panose="020B0600070205080204" pitchFamily="50" charset="-128"/>
              <a:ea typeface="ＭＳ Ｐゴシック" panose="020B0600070205080204" pitchFamily="50" charset="-128"/>
            </a:rPr>
            <a:t>　現在、子育て世帯の負担を減らす機運が高くなっており、今後、補助費等は増加していくものと考えられる。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071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294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28702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令和４年度に行った繰り上げ償還（５７百万円）のこともあり、「公債費に充当した一般財源」が前年比で２０百万円（３．４％減）となった。これにより、比率は前年比０．３％減少した。</a:t>
          </a:r>
        </a:p>
        <a:p>
          <a:r>
            <a:rPr kumimoji="1" lang="ja-JP" altLang="en-US" sz="1100">
              <a:latin typeface="ＭＳ Ｐゴシック" panose="020B0600070205080204" pitchFamily="50" charset="-128"/>
              <a:ea typeface="ＭＳ Ｐゴシック" panose="020B0600070205080204" pitchFamily="50" charset="-128"/>
            </a:rPr>
            <a:t>　今後については、令和２年度完成の小学校改築事業・令和３年度完成の学童保育改築事業・令和４年度完成の火葬場増改築事業・令和５年度借入の災害関連事業（小災害復旧債・歳入欠かん等債）のために借り入れた地方債の元金償還が始まることに伴い、数年間増加していくことが想定されることから、施設の更新にあたっては、公共施設等総合管理計画に基づき施設統廃合を進め、計画的に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92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類似団体平均と比較して上回っている要因は、主に人件費、扶助費、物件費、維持補修費に係る経常収支比率の高さである。</a:t>
          </a:r>
        </a:p>
        <a:p>
          <a:r>
            <a:rPr kumimoji="1" lang="ja-JP" altLang="en-US" sz="1200">
              <a:latin typeface="ＭＳ Ｐゴシック" panose="020B0600070205080204" pitchFamily="50" charset="-128"/>
              <a:ea typeface="ＭＳ Ｐゴシック" panose="020B0600070205080204" pitchFamily="50" charset="-128"/>
            </a:rPr>
            <a:t>　扶助費の抑制には予防事業を推進することで抑制を図る。物件費・維持補修費については、町有施設全般について公共施設等総合管理計画に基づき、解体や統廃合を含めた見直し等を行い抑制に努める。また、公共施設で更なる物件費の抑制に繋げるため、照明器具の</a:t>
          </a:r>
          <a:r>
            <a:rPr kumimoji="1" lang="en-US" altLang="ja-JP" sz="1200">
              <a:latin typeface="ＭＳ Ｐゴシック" panose="020B0600070205080204" pitchFamily="50" charset="-128"/>
              <a:ea typeface="ＭＳ Ｐゴシック" panose="020B0600070205080204" pitchFamily="50" charset="-128"/>
            </a:rPr>
            <a:t>LED</a:t>
          </a:r>
          <a:r>
            <a:rPr kumimoji="1" lang="ja-JP" altLang="en-US" sz="1200">
              <a:latin typeface="ＭＳ Ｐゴシック" panose="020B0600070205080204" pitchFamily="50" charset="-128"/>
              <a:ea typeface="ＭＳ Ｐゴシック" panose="020B0600070205080204" pitchFamily="50" charset="-128"/>
            </a:rPr>
            <a:t>化を図るなど光熱費の削減を図っていく。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73661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572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934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9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158707</xdr:rowOff>
    </xdr:from>
    <xdr:to>
      <xdr:col>29</xdr:col>
      <xdr:colOff>127000</xdr:colOff>
      <xdr:row>19</xdr:row>
      <xdr:rowOff>29289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92432"/>
          <a:ext cx="647700" cy="42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29289</xdr:rowOff>
    </xdr:from>
    <xdr:to>
      <xdr:col>26</xdr:col>
      <xdr:colOff>50800</xdr:colOff>
      <xdr:row>19</xdr:row>
      <xdr:rowOff>52598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4464"/>
          <a:ext cx="698500" cy="2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52598</xdr:rowOff>
    </xdr:from>
    <xdr:to>
      <xdr:col>22</xdr:col>
      <xdr:colOff>114300</xdr:colOff>
      <xdr:row>19</xdr:row>
      <xdr:rowOff>100452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7773"/>
          <a:ext cx="698500" cy="4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100452</xdr:rowOff>
    </xdr:from>
    <xdr:to>
      <xdr:col>18</xdr:col>
      <xdr:colOff>177800</xdr:colOff>
      <xdr:row>19</xdr:row>
      <xdr:rowOff>111707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05627"/>
          <a:ext cx="6985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107907</xdr:rowOff>
    </xdr:from>
    <xdr:to>
      <xdr:col>29</xdr:col>
      <xdr:colOff>177800</xdr:colOff>
      <xdr:row>19</xdr:row>
      <xdr:rowOff>38057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4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79984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1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149939</xdr:rowOff>
    </xdr:from>
    <xdr:to>
      <xdr:col>26</xdr:col>
      <xdr:colOff>101600</xdr:colOff>
      <xdr:row>19</xdr:row>
      <xdr:rowOff>80089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64866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0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1798</xdr:rowOff>
    </xdr:from>
    <xdr:to>
      <xdr:col>22</xdr:col>
      <xdr:colOff>165100</xdr:colOff>
      <xdr:row>19</xdr:row>
      <xdr:rowOff>103398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88175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49652</xdr:rowOff>
    </xdr:from>
    <xdr:to>
      <xdr:col>19</xdr:col>
      <xdr:colOff>38100</xdr:colOff>
      <xdr:row>19</xdr:row>
      <xdr:rowOff>151252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136029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60907</xdr:rowOff>
    </xdr:from>
    <xdr:to>
      <xdr:col>15</xdr:col>
      <xdr:colOff>101600</xdr:colOff>
      <xdr:row>19</xdr:row>
      <xdr:rowOff>162507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147284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54321</xdr:rowOff>
    </xdr:from>
    <xdr:to>
      <xdr:col>29</xdr:col>
      <xdr:colOff>127000</xdr:colOff>
      <xdr:row>36</xdr:row>
      <xdr:rowOff>73703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07571"/>
          <a:ext cx="647700" cy="1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39099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64184</xdr:rowOff>
    </xdr:from>
    <xdr:to>
      <xdr:col>26</xdr:col>
      <xdr:colOff>50800</xdr:colOff>
      <xdr:row>36</xdr:row>
      <xdr:rowOff>73703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17434"/>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49406</xdr:rowOff>
    </xdr:from>
    <xdr:to>
      <xdr:col>22</xdr:col>
      <xdr:colOff>114300</xdr:colOff>
      <xdr:row>36</xdr:row>
      <xdr:rowOff>64184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02656"/>
          <a:ext cx="698500" cy="14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49406</xdr:rowOff>
    </xdr:from>
    <xdr:to>
      <xdr:col>18</xdr:col>
      <xdr:colOff>177800</xdr:colOff>
      <xdr:row>36</xdr:row>
      <xdr:rowOff>77851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02656"/>
          <a:ext cx="6985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3521</xdr:rowOff>
    </xdr:from>
    <xdr:to>
      <xdr:col>29</xdr:col>
      <xdr:colOff>177800</xdr:colOff>
      <xdr:row>36</xdr:row>
      <xdr:rowOff>105121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5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191498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22903</xdr:rowOff>
    </xdr:from>
    <xdr:to>
      <xdr:col>26</xdr:col>
      <xdr:colOff>101600</xdr:colOff>
      <xdr:row>36</xdr:row>
      <xdr:rowOff>124503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7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134680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4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13384</xdr:rowOff>
    </xdr:from>
    <xdr:to>
      <xdr:col>22</xdr:col>
      <xdr:colOff>165100</xdr:colOff>
      <xdr:row>36</xdr:row>
      <xdr:rowOff>114984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125161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3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341506</xdr:rowOff>
    </xdr:from>
    <xdr:to>
      <xdr:col>19</xdr:col>
      <xdr:colOff>38100</xdr:colOff>
      <xdr:row>36</xdr:row>
      <xdr:rowOff>100206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5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110383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2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27051</xdr:rowOff>
    </xdr:from>
    <xdr:to>
      <xdr:col>15</xdr:col>
      <xdr:colOff>101600</xdr:colOff>
      <xdr:row>36</xdr:row>
      <xdr:rowOff>128651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138828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4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8,060
8,049
214.92
8,196,685
7,730,308
367,448
3,818,565
6,094,174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72339</xdr:rowOff>
    </xdr:from>
    <xdr:to>
      <xdr:col>24</xdr:col>
      <xdr:colOff>63500</xdr:colOff>
      <xdr:row>35</xdr:row>
      <xdr:rowOff>117122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3089"/>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117122</xdr:rowOff>
    </xdr:from>
    <xdr:to>
      <xdr:col>19</xdr:col>
      <xdr:colOff>177800</xdr:colOff>
      <xdr:row>35</xdr:row>
      <xdr:rowOff>124109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7872"/>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124109</xdr:rowOff>
    </xdr:from>
    <xdr:to>
      <xdr:col>15</xdr:col>
      <xdr:colOff>50800</xdr:colOff>
      <xdr:row>36</xdr:row>
      <xdr:rowOff>20051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4859"/>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20051</xdr:rowOff>
    </xdr:from>
    <xdr:to>
      <xdr:col>10</xdr:col>
      <xdr:colOff>114300</xdr:colOff>
      <xdr:row>36</xdr:row>
      <xdr:rowOff>111254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2251"/>
          <a:ext cx="889000" cy="9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21539</xdr:rowOff>
    </xdr:from>
    <xdr:to>
      <xdr:col>24</xdr:col>
      <xdr:colOff>114300</xdr:colOff>
      <xdr:row>35</xdr:row>
      <xdr:rowOff>123139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171416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66322</xdr:rowOff>
    </xdr:from>
    <xdr:to>
      <xdr:col>20</xdr:col>
      <xdr:colOff>38100</xdr:colOff>
      <xdr:row>35</xdr:row>
      <xdr:rowOff>167922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159049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73309</xdr:rowOff>
    </xdr:from>
    <xdr:to>
      <xdr:col>15</xdr:col>
      <xdr:colOff>101600</xdr:colOff>
      <xdr:row>36</xdr:row>
      <xdr:rowOff>3459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166036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6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140701</xdr:rowOff>
    </xdr:from>
    <xdr:to>
      <xdr:col>10</xdr:col>
      <xdr:colOff>165100</xdr:colOff>
      <xdr:row>36</xdr:row>
      <xdr:rowOff>70851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61978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60454</xdr:rowOff>
    </xdr:from>
    <xdr:to>
      <xdr:col>6</xdr:col>
      <xdr:colOff>38100</xdr:colOff>
      <xdr:row>36</xdr:row>
      <xdr:rowOff>162054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153181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39774</xdr:rowOff>
    </xdr:from>
    <xdr:to>
      <xdr:col>24</xdr:col>
      <xdr:colOff>63500</xdr:colOff>
      <xdr:row>58</xdr:row>
      <xdr:rowOff>89688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83874"/>
          <a:ext cx="838200" cy="4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89688</xdr:rowOff>
    </xdr:from>
    <xdr:to>
      <xdr:col>19</xdr:col>
      <xdr:colOff>177800</xdr:colOff>
      <xdr:row>58</xdr:row>
      <xdr:rowOff>97772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33788"/>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97772</xdr:rowOff>
    </xdr:from>
    <xdr:to>
      <xdr:col>15</xdr:col>
      <xdr:colOff>50800</xdr:colOff>
      <xdr:row>58</xdr:row>
      <xdr:rowOff>102618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187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102618</xdr:rowOff>
    </xdr:from>
    <xdr:to>
      <xdr:col>10</xdr:col>
      <xdr:colOff>114300</xdr:colOff>
      <xdr:row>58</xdr:row>
      <xdr:rowOff>131020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6718"/>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160424</xdr:rowOff>
    </xdr:from>
    <xdr:to>
      <xdr:col>24</xdr:col>
      <xdr:colOff>114300</xdr:colOff>
      <xdr:row>58</xdr:row>
      <xdr:rowOff>90574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138851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38888</xdr:rowOff>
    </xdr:from>
    <xdr:to>
      <xdr:col>20</xdr:col>
      <xdr:colOff>38100</xdr:colOff>
      <xdr:row>58</xdr:row>
      <xdr:rowOff>140488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131615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7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46972</xdr:rowOff>
    </xdr:from>
    <xdr:to>
      <xdr:col>15</xdr:col>
      <xdr:colOff>101600</xdr:colOff>
      <xdr:row>58</xdr:row>
      <xdr:rowOff>148572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139699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8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51818</xdr:rowOff>
    </xdr:from>
    <xdr:to>
      <xdr:col>10</xdr:col>
      <xdr:colOff>165100</xdr:colOff>
      <xdr:row>58</xdr:row>
      <xdr:rowOff>153418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144545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8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80220</xdr:rowOff>
    </xdr:from>
    <xdr:to>
      <xdr:col>6</xdr:col>
      <xdr:colOff>38100</xdr:colOff>
      <xdr:row>59</xdr:row>
      <xdr:rowOff>10370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3473</xdr:rowOff>
    </xdr:from>
    <xdr:to>
      <xdr:col>24</xdr:col>
      <xdr:colOff>63500</xdr:colOff>
      <xdr:row>76</xdr:row>
      <xdr:rowOff>133262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862223"/>
          <a:ext cx="838200" cy="30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113467</xdr:rowOff>
    </xdr:from>
    <xdr:to>
      <xdr:col>19</xdr:col>
      <xdr:colOff>177800</xdr:colOff>
      <xdr:row>76</xdr:row>
      <xdr:rowOff>133262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143667"/>
          <a:ext cx="8890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113467</xdr:rowOff>
    </xdr:from>
    <xdr:to>
      <xdr:col>15</xdr:col>
      <xdr:colOff>50800</xdr:colOff>
      <xdr:row>77</xdr:row>
      <xdr:rowOff>64243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43667"/>
          <a:ext cx="889000" cy="1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64243</xdr:rowOff>
    </xdr:from>
    <xdr:to>
      <xdr:col>10</xdr:col>
      <xdr:colOff>114300</xdr:colOff>
      <xdr:row>78</xdr:row>
      <xdr:rowOff>15190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65893"/>
          <a:ext cx="889000" cy="1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124123</xdr:rowOff>
    </xdr:from>
    <xdr:to>
      <xdr:col>24</xdr:col>
      <xdr:colOff>114300</xdr:colOff>
      <xdr:row>75</xdr:row>
      <xdr:rowOff>54273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147000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82462</xdr:rowOff>
    </xdr:from>
    <xdr:to>
      <xdr:col>20</xdr:col>
      <xdr:colOff>38100</xdr:colOff>
      <xdr:row>77</xdr:row>
      <xdr:rowOff>12612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29138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62667</xdr:rowOff>
    </xdr:from>
    <xdr:to>
      <xdr:col>15</xdr:col>
      <xdr:colOff>101600</xdr:colOff>
      <xdr:row>76</xdr:row>
      <xdr:rowOff>164267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9345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13443</xdr:rowOff>
    </xdr:from>
    <xdr:to>
      <xdr:col>10</xdr:col>
      <xdr:colOff>165100</xdr:colOff>
      <xdr:row>77</xdr:row>
      <xdr:rowOff>115043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131570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135840</xdr:rowOff>
    </xdr:from>
    <xdr:to>
      <xdr:col>6</xdr:col>
      <xdr:colOff>38100</xdr:colOff>
      <xdr:row>78</xdr:row>
      <xdr:rowOff>65990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82517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3710</xdr:rowOff>
    </xdr:from>
    <xdr:to>
      <xdr:col>24</xdr:col>
      <xdr:colOff>63500</xdr:colOff>
      <xdr:row>96</xdr:row>
      <xdr:rowOff>38869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91460"/>
          <a:ext cx="838200" cy="20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118596</xdr:rowOff>
    </xdr:from>
    <xdr:to>
      <xdr:col>19</xdr:col>
      <xdr:colOff>177800</xdr:colOff>
      <xdr:row>96</xdr:row>
      <xdr:rowOff>38869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06346"/>
          <a:ext cx="889000" cy="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118596</xdr:rowOff>
    </xdr:from>
    <xdr:to>
      <xdr:col>15</xdr:col>
      <xdr:colOff>50800</xdr:colOff>
      <xdr:row>97</xdr:row>
      <xdr:rowOff>1059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6346"/>
          <a:ext cx="889000" cy="2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1059</xdr:rowOff>
    </xdr:from>
    <xdr:to>
      <xdr:col>10</xdr:col>
      <xdr:colOff>114300</xdr:colOff>
      <xdr:row>97</xdr:row>
      <xdr:rowOff>33246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3170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124360</xdr:rowOff>
    </xdr:from>
    <xdr:to>
      <xdr:col>24</xdr:col>
      <xdr:colOff>114300</xdr:colOff>
      <xdr:row>95</xdr:row>
      <xdr:rowOff>54510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147237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9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159519</xdr:rowOff>
    </xdr:from>
    <xdr:to>
      <xdr:col>20</xdr:col>
      <xdr:colOff>38100</xdr:colOff>
      <xdr:row>96</xdr:row>
      <xdr:rowOff>89669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106196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67796</xdr:rowOff>
    </xdr:from>
    <xdr:to>
      <xdr:col>15</xdr:col>
      <xdr:colOff>101600</xdr:colOff>
      <xdr:row>95</xdr:row>
      <xdr:rowOff>169396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14473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3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121709</xdr:rowOff>
    </xdr:from>
    <xdr:to>
      <xdr:col>10</xdr:col>
      <xdr:colOff>165100</xdr:colOff>
      <xdr:row>97</xdr:row>
      <xdr:rowOff>51859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68386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153896</xdr:rowOff>
    </xdr:from>
    <xdr:to>
      <xdr:col>6</xdr:col>
      <xdr:colOff>38100</xdr:colOff>
      <xdr:row>97</xdr:row>
      <xdr:rowOff>84046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100573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81694</xdr:rowOff>
    </xdr:from>
    <xdr:to>
      <xdr:col>55</xdr:col>
      <xdr:colOff>0</xdr:colOff>
      <xdr:row>37</xdr:row>
      <xdr:rowOff>149210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25344"/>
          <a:ext cx="838200" cy="6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149210</xdr:rowOff>
    </xdr:from>
    <xdr:to>
      <xdr:col>50</xdr:col>
      <xdr:colOff>114300</xdr:colOff>
      <xdr:row>38</xdr:row>
      <xdr:rowOff>23388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92860"/>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86861</xdr:rowOff>
    </xdr:from>
    <xdr:to>
      <xdr:col>45</xdr:col>
      <xdr:colOff>177800</xdr:colOff>
      <xdr:row>38</xdr:row>
      <xdr:rowOff>23388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59061"/>
          <a:ext cx="889000" cy="27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86861</xdr:rowOff>
    </xdr:from>
    <xdr:to>
      <xdr:col>41</xdr:col>
      <xdr:colOff>50800</xdr:colOff>
      <xdr:row>38</xdr:row>
      <xdr:rowOff>121445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59061"/>
          <a:ext cx="889000" cy="3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30894</xdr:rowOff>
    </xdr:from>
    <xdr:to>
      <xdr:col>55</xdr:col>
      <xdr:colOff>50800</xdr:colOff>
      <xdr:row>37</xdr:row>
      <xdr:rowOff>132494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9321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98410</xdr:rowOff>
    </xdr:from>
    <xdr:to>
      <xdr:col>50</xdr:col>
      <xdr:colOff>165100</xdr:colOff>
      <xdr:row>38</xdr:row>
      <xdr:rowOff>28559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19686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144038</xdr:rowOff>
    </xdr:from>
    <xdr:to>
      <xdr:col>46</xdr:col>
      <xdr:colOff>38100</xdr:colOff>
      <xdr:row>38</xdr:row>
      <xdr:rowOff>74188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65315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36061</xdr:rowOff>
    </xdr:from>
    <xdr:to>
      <xdr:col>41</xdr:col>
      <xdr:colOff>101600</xdr:colOff>
      <xdr:row>36</xdr:row>
      <xdr:rowOff>137661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128788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3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70645</xdr:rowOff>
    </xdr:from>
    <xdr:to>
      <xdr:col>36</xdr:col>
      <xdr:colOff>165100</xdr:colOff>
      <xdr:row>39</xdr:row>
      <xdr:rowOff>795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163372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108245</xdr:rowOff>
    </xdr:from>
    <xdr:to>
      <xdr:col>55</xdr:col>
      <xdr:colOff>0</xdr:colOff>
      <xdr:row>58</xdr:row>
      <xdr:rowOff>112740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2345"/>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104497</xdr:rowOff>
    </xdr:from>
    <xdr:to>
      <xdr:col>50</xdr:col>
      <xdr:colOff>114300</xdr:colOff>
      <xdr:row>58</xdr:row>
      <xdr:rowOff>108245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8597"/>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31039</xdr:rowOff>
    </xdr:from>
    <xdr:to>
      <xdr:col>45</xdr:col>
      <xdr:colOff>177800</xdr:colOff>
      <xdr:row>58</xdr:row>
      <xdr:rowOff>104497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75139"/>
          <a:ext cx="889000" cy="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31039</xdr:rowOff>
    </xdr:from>
    <xdr:to>
      <xdr:col>41</xdr:col>
      <xdr:colOff>50800</xdr:colOff>
      <xdr:row>58</xdr:row>
      <xdr:rowOff>89743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5139"/>
          <a:ext cx="8890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61940</xdr:rowOff>
    </xdr:from>
    <xdr:to>
      <xdr:col>55</xdr:col>
      <xdr:colOff>50800</xdr:colOff>
      <xdr:row>58</xdr:row>
      <xdr:rowOff>163540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57445</xdr:rowOff>
    </xdr:from>
    <xdr:to>
      <xdr:col>50</xdr:col>
      <xdr:colOff>165100</xdr:colOff>
      <xdr:row>58</xdr:row>
      <xdr:rowOff>159045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150172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53697</xdr:rowOff>
    </xdr:from>
    <xdr:to>
      <xdr:col>46</xdr:col>
      <xdr:colOff>38100</xdr:colOff>
      <xdr:row>58</xdr:row>
      <xdr:rowOff>155297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146424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151689</xdr:rowOff>
    </xdr:from>
    <xdr:to>
      <xdr:col>41</xdr:col>
      <xdr:colOff>101600</xdr:colOff>
      <xdr:row>58</xdr:row>
      <xdr:rowOff>81839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98366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38943</xdr:rowOff>
    </xdr:from>
    <xdr:to>
      <xdr:col>36</xdr:col>
      <xdr:colOff>165100</xdr:colOff>
      <xdr:row>58</xdr:row>
      <xdr:rowOff>140543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131670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135877</xdr:rowOff>
    </xdr:from>
    <xdr:to>
      <xdr:col>55</xdr:col>
      <xdr:colOff>0</xdr:colOff>
      <xdr:row>78</xdr:row>
      <xdr:rowOff>137247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8977"/>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137247</xdr:rowOff>
    </xdr:from>
    <xdr:to>
      <xdr:col>50</xdr:col>
      <xdr:colOff>114300</xdr:colOff>
      <xdr:row>78</xdr:row>
      <xdr:rowOff>138258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0347"/>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133690</xdr:rowOff>
    </xdr:from>
    <xdr:to>
      <xdr:col>45</xdr:col>
      <xdr:colOff>177800</xdr:colOff>
      <xdr:row>78</xdr:row>
      <xdr:rowOff>138258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6790"/>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133690</xdr:rowOff>
    </xdr:from>
    <xdr:to>
      <xdr:col>41</xdr:col>
      <xdr:colOff>50800</xdr:colOff>
      <xdr:row>78</xdr:row>
      <xdr:rowOff>138480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6790"/>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85077</xdr:rowOff>
    </xdr:from>
    <xdr:to>
      <xdr:col>55</xdr:col>
      <xdr:colOff>50800</xdr:colOff>
      <xdr:row>79</xdr:row>
      <xdr:rowOff>15227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86447</xdr:rowOff>
    </xdr:from>
    <xdr:to>
      <xdr:col>50</xdr:col>
      <xdr:colOff>165100</xdr:colOff>
      <xdr:row>79</xdr:row>
      <xdr:rowOff>16597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7724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87458</xdr:rowOff>
    </xdr:from>
    <xdr:to>
      <xdr:col>46</xdr:col>
      <xdr:colOff>38100</xdr:colOff>
      <xdr:row>79</xdr:row>
      <xdr:rowOff>17608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8735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82890</xdr:rowOff>
    </xdr:from>
    <xdr:to>
      <xdr:col>41</xdr:col>
      <xdr:colOff>101600</xdr:colOff>
      <xdr:row>79</xdr:row>
      <xdr:rowOff>13040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87680</xdr:rowOff>
    </xdr:from>
    <xdr:to>
      <xdr:col>36</xdr:col>
      <xdr:colOff>165100</xdr:colOff>
      <xdr:row>79</xdr:row>
      <xdr:rowOff>17830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8957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91835</xdr:rowOff>
    </xdr:from>
    <xdr:to>
      <xdr:col>55</xdr:col>
      <xdr:colOff>0</xdr:colOff>
      <xdr:row>98</xdr:row>
      <xdr:rowOff>141976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93935"/>
          <a:ext cx="8382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53273</xdr:rowOff>
    </xdr:from>
    <xdr:to>
      <xdr:col>50</xdr:col>
      <xdr:colOff>114300</xdr:colOff>
      <xdr:row>98</xdr:row>
      <xdr:rowOff>91835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55373"/>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84510</xdr:rowOff>
    </xdr:from>
    <xdr:to>
      <xdr:col>45</xdr:col>
      <xdr:colOff>177800</xdr:colOff>
      <xdr:row>98</xdr:row>
      <xdr:rowOff>53273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372260"/>
          <a:ext cx="889000" cy="4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84510</xdr:rowOff>
    </xdr:from>
    <xdr:to>
      <xdr:col>41</xdr:col>
      <xdr:colOff>50800</xdr:colOff>
      <xdr:row>97</xdr:row>
      <xdr:rowOff>109018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72260"/>
          <a:ext cx="889000" cy="36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91176</xdr:rowOff>
    </xdr:from>
    <xdr:to>
      <xdr:col>55</xdr:col>
      <xdr:colOff>50800</xdr:colOff>
      <xdr:row>99</xdr:row>
      <xdr:rowOff>21326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6103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41035</xdr:rowOff>
    </xdr:from>
    <xdr:to>
      <xdr:col>50</xdr:col>
      <xdr:colOff>165100</xdr:colOff>
      <xdr:row>98</xdr:row>
      <xdr:rowOff>142635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133762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2473</xdr:rowOff>
    </xdr:from>
    <xdr:to>
      <xdr:col>46</xdr:col>
      <xdr:colOff>38100</xdr:colOff>
      <xdr:row>98</xdr:row>
      <xdr:rowOff>104073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95200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33710</xdr:rowOff>
    </xdr:from>
    <xdr:to>
      <xdr:col>41</xdr:col>
      <xdr:colOff>101600</xdr:colOff>
      <xdr:row>95</xdr:row>
      <xdr:rowOff>135310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151837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09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58218</xdr:rowOff>
    </xdr:from>
    <xdr:to>
      <xdr:col>36</xdr:col>
      <xdr:colOff>165100</xdr:colOff>
      <xdr:row>97</xdr:row>
      <xdr:rowOff>159818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4895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6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15004</xdr:rowOff>
    </xdr:from>
    <xdr:to>
      <xdr:col>85</xdr:col>
      <xdr:colOff>127000</xdr:colOff>
      <xdr:row>36</xdr:row>
      <xdr:rowOff>159185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158504"/>
          <a:ext cx="838200" cy="117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159185</xdr:rowOff>
    </xdr:from>
    <xdr:to>
      <xdr:col>81</xdr:col>
      <xdr:colOff>50800</xdr:colOff>
      <xdr:row>39</xdr:row>
      <xdr:rowOff>31038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331385"/>
          <a:ext cx="889000" cy="38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31038</xdr:rowOff>
    </xdr:from>
    <xdr:to>
      <xdr:col>76</xdr:col>
      <xdr:colOff>114300</xdr:colOff>
      <xdr:row>39</xdr:row>
      <xdr:rowOff>85489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17588"/>
          <a:ext cx="8890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160121</xdr:rowOff>
    </xdr:from>
    <xdr:to>
      <xdr:col>71</xdr:col>
      <xdr:colOff>177800</xdr:colOff>
      <xdr:row>39</xdr:row>
      <xdr:rowOff>85489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03771"/>
          <a:ext cx="889000" cy="26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135654</xdr:rowOff>
    </xdr:from>
    <xdr:to>
      <xdr:col>85</xdr:col>
      <xdr:colOff>177800</xdr:colOff>
      <xdr:row>30</xdr:row>
      <xdr:rowOff>65804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1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88681</xdr:rowOff>
    </xdr:from>
    <xdr:ext cx="599010"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06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108385</xdr:rowOff>
    </xdr:from>
    <xdr:to>
      <xdr:col>81</xdr:col>
      <xdr:colOff>101600</xdr:colOff>
      <xdr:row>37</xdr:row>
      <xdr:rowOff>38535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28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55062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0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151688</xdr:rowOff>
    </xdr:from>
    <xdr:to>
      <xdr:col>76</xdr:col>
      <xdr:colOff>165100</xdr:colOff>
      <xdr:row>39</xdr:row>
      <xdr:rowOff>81838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72965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34689</xdr:rowOff>
    </xdr:from>
    <xdr:to>
      <xdr:col>72</xdr:col>
      <xdr:colOff>38100</xdr:colOff>
      <xdr:row>39</xdr:row>
      <xdr:rowOff>136289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127416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109322</xdr:rowOff>
    </xdr:from>
    <xdr:to>
      <xdr:col>67</xdr:col>
      <xdr:colOff>101600</xdr:colOff>
      <xdr:row>38</xdr:row>
      <xdr:rowOff>39472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55999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2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89100</xdr:rowOff>
    </xdr:from>
    <xdr:to>
      <xdr:col>85</xdr:col>
      <xdr:colOff>127000</xdr:colOff>
      <xdr:row>77</xdr:row>
      <xdr:rowOff>114105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90750"/>
          <a:ext cx="8382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89100</xdr:rowOff>
    </xdr:from>
    <xdr:to>
      <xdr:col>81</xdr:col>
      <xdr:colOff>50800</xdr:colOff>
      <xdr:row>77</xdr:row>
      <xdr:rowOff>120780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90750"/>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120780</xdr:rowOff>
    </xdr:from>
    <xdr:to>
      <xdr:col>76</xdr:col>
      <xdr:colOff>114300</xdr:colOff>
      <xdr:row>77</xdr:row>
      <xdr:rowOff>128205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22430"/>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127919</xdr:rowOff>
    </xdr:from>
    <xdr:to>
      <xdr:col>71</xdr:col>
      <xdr:colOff>177800</xdr:colOff>
      <xdr:row>77</xdr:row>
      <xdr:rowOff>128205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2956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63305</xdr:rowOff>
    </xdr:from>
    <xdr:to>
      <xdr:col>85</xdr:col>
      <xdr:colOff>177800</xdr:colOff>
      <xdr:row>77</xdr:row>
      <xdr:rowOff>164905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41732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38300</xdr:rowOff>
    </xdr:from>
    <xdr:to>
      <xdr:col>81</xdr:col>
      <xdr:colOff>101600</xdr:colOff>
      <xdr:row>77</xdr:row>
      <xdr:rowOff>139900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131027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3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69980</xdr:rowOff>
    </xdr:from>
    <xdr:to>
      <xdr:col>76</xdr:col>
      <xdr:colOff>165100</xdr:colOff>
      <xdr:row>78</xdr:row>
      <xdr:rowOff>130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162707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6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77405</xdr:rowOff>
    </xdr:from>
    <xdr:to>
      <xdr:col>72</xdr:col>
      <xdr:colOff>38100</xdr:colOff>
      <xdr:row>78</xdr:row>
      <xdr:rowOff>7555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170132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77119</xdr:rowOff>
    </xdr:from>
    <xdr:to>
      <xdr:col>67</xdr:col>
      <xdr:colOff>101600</xdr:colOff>
      <xdr:row>78</xdr:row>
      <xdr:rowOff>7269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169846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69952</xdr:rowOff>
    </xdr:from>
    <xdr:to>
      <xdr:col>85</xdr:col>
      <xdr:colOff>127000</xdr:colOff>
      <xdr:row>98</xdr:row>
      <xdr:rowOff>80671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2052"/>
          <a:ext cx="8382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74608</xdr:rowOff>
    </xdr:from>
    <xdr:to>
      <xdr:col>81</xdr:col>
      <xdr:colOff>50800</xdr:colOff>
      <xdr:row>98</xdr:row>
      <xdr:rowOff>80671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76708"/>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72963</xdr:rowOff>
    </xdr:from>
    <xdr:to>
      <xdr:col>76</xdr:col>
      <xdr:colOff>114300</xdr:colOff>
      <xdr:row>98</xdr:row>
      <xdr:rowOff>74608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7506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72963</xdr:rowOff>
    </xdr:from>
    <xdr:to>
      <xdr:col>71</xdr:col>
      <xdr:colOff>177800</xdr:colOff>
      <xdr:row>98</xdr:row>
      <xdr:rowOff>95031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75063"/>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19152</xdr:rowOff>
    </xdr:from>
    <xdr:to>
      <xdr:col>85</xdr:col>
      <xdr:colOff>177800</xdr:colOff>
      <xdr:row>98</xdr:row>
      <xdr:rowOff>120752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105529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29871</xdr:rowOff>
    </xdr:from>
    <xdr:to>
      <xdr:col>81</xdr:col>
      <xdr:colOff>101600</xdr:colOff>
      <xdr:row>98</xdr:row>
      <xdr:rowOff>131471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122598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23808</xdr:rowOff>
    </xdr:from>
    <xdr:to>
      <xdr:col>76</xdr:col>
      <xdr:colOff>165100</xdr:colOff>
      <xdr:row>98</xdr:row>
      <xdr:rowOff>125408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116535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22163</xdr:rowOff>
    </xdr:from>
    <xdr:to>
      <xdr:col>72</xdr:col>
      <xdr:colOff>38100</xdr:colOff>
      <xdr:row>98</xdr:row>
      <xdr:rowOff>123763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114890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44231</xdr:rowOff>
    </xdr:from>
    <xdr:to>
      <xdr:col>67</xdr:col>
      <xdr:colOff>101600</xdr:colOff>
      <xdr:row>98</xdr:row>
      <xdr:rowOff>145831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136958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132179</xdr:rowOff>
    </xdr:from>
    <xdr:to>
      <xdr:col>116</xdr:col>
      <xdr:colOff>63500</xdr:colOff>
      <xdr:row>37</xdr:row>
      <xdr:rowOff>147861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75829"/>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144821</xdr:rowOff>
    </xdr:from>
    <xdr:to>
      <xdr:col>111</xdr:col>
      <xdr:colOff>177800</xdr:colOff>
      <xdr:row>37</xdr:row>
      <xdr:rowOff>147861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488471"/>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144821</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88471"/>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81379</xdr:rowOff>
    </xdr:from>
    <xdr:to>
      <xdr:col>116</xdr:col>
      <xdr:colOff>114300</xdr:colOff>
      <xdr:row>38</xdr:row>
      <xdr:rowOff>11530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250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104256</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7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97061</xdr:rowOff>
    </xdr:from>
    <xdr:to>
      <xdr:col>112</xdr:col>
      <xdr:colOff>38100</xdr:colOff>
      <xdr:row>38</xdr:row>
      <xdr:rowOff>27211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43738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1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94021</xdr:rowOff>
    </xdr:from>
    <xdr:to>
      <xdr:col>107</xdr:col>
      <xdr:colOff>101600</xdr:colOff>
      <xdr:row>38</xdr:row>
      <xdr:rowOff>24171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40698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1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84872</xdr:rowOff>
    </xdr:from>
    <xdr:to>
      <xdr:col>116</xdr:col>
      <xdr:colOff>63500</xdr:colOff>
      <xdr:row>58</xdr:row>
      <xdr:rowOff>99434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28972"/>
          <a:ext cx="8382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84872</xdr:rowOff>
    </xdr:from>
    <xdr:to>
      <xdr:col>111</xdr:col>
      <xdr:colOff>177800</xdr:colOff>
      <xdr:row>58</xdr:row>
      <xdr:rowOff>86354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8972"/>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129273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100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86354</xdr:rowOff>
    </xdr:from>
    <xdr:to>
      <xdr:col>107</xdr:col>
      <xdr:colOff>50800</xdr:colOff>
      <xdr:row>58</xdr:row>
      <xdr:rowOff>87461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30454"/>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87461</xdr:rowOff>
    </xdr:from>
    <xdr:to>
      <xdr:col>102</xdr:col>
      <xdr:colOff>114300</xdr:colOff>
      <xdr:row>58</xdr:row>
      <xdr:rowOff>88909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315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48634</xdr:rowOff>
    </xdr:from>
    <xdr:to>
      <xdr:col>116</xdr:col>
      <xdr:colOff>114300</xdr:colOff>
      <xdr:row>58</xdr:row>
      <xdr:rowOff>150234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8011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34072</xdr:rowOff>
    </xdr:from>
    <xdr:to>
      <xdr:col>112</xdr:col>
      <xdr:colOff>38100</xdr:colOff>
      <xdr:row>58</xdr:row>
      <xdr:rowOff>135672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152199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75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35554</xdr:rowOff>
    </xdr:from>
    <xdr:to>
      <xdr:col>107</xdr:col>
      <xdr:colOff>101600</xdr:colOff>
      <xdr:row>58</xdr:row>
      <xdr:rowOff>137154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153681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7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36661</xdr:rowOff>
    </xdr:from>
    <xdr:to>
      <xdr:col>102</xdr:col>
      <xdr:colOff>165100</xdr:colOff>
      <xdr:row>58</xdr:row>
      <xdr:rowOff>138261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8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154788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7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38109</xdr:rowOff>
    </xdr:from>
    <xdr:to>
      <xdr:col>98</xdr:col>
      <xdr:colOff>38100</xdr:colOff>
      <xdr:row>58</xdr:row>
      <xdr:rowOff>139709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156236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7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35065</xdr:rowOff>
    </xdr:from>
    <xdr:to>
      <xdr:col>116</xdr:col>
      <xdr:colOff>63500</xdr:colOff>
      <xdr:row>75</xdr:row>
      <xdr:rowOff>97460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93815"/>
          <a:ext cx="838200" cy="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97460</xdr:rowOff>
    </xdr:from>
    <xdr:to>
      <xdr:col>111</xdr:col>
      <xdr:colOff>177800</xdr:colOff>
      <xdr:row>76</xdr:row>
      <xdr:rowOff>32423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56210"/>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97498</xdr:rowOff>
    </xdr:from>
    <xdr:to>
      <xdr:col>107</xdr:col>
      <xdr:colOff>50800</xdr:colOff>
      <xdr:row>76</xdr:row>
      <xdr:rowOff>32423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84798"/>
          <a:ext cx="889000" cy="2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97498</xdr:rowOff>
    </xdr:from>
    <xdr:to>
      <xdr:col>102</xdr:col>
      <xdr:colOff>114300</xdr:colOff>
      <xdr:row>74</xdr:row>
      <xdr:rowOff>163373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84798"/>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155715</xdr:rowOff>
    </xdr:from>
    <xdr:to>
      <xdr:col>116</xdr:col>
      <xdr:colOff>114300</xdr:colOff>
      <xdr:row>75</xdr:row>
      <xdr:rowOff>85865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7142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46660</xdr:rowOff>
    </xdr:from>
    <xdr:to>
      <xdr:col>112</xdr:col>
      <xdr:colOff>38100</xdr:colOff>
      <xdr:row>75</xdr:row>
      <xdr:rowOff>148261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05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164787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153073</xdr:rowOff>
    </xdr:from>
    <xdr:to>
      <xdr:col>107</xdr:col>
      <xdr:colOff>101600</xdr:colOff>
      <xdr:row>76</xdr:row>
      <xdr:rowOff>83223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74350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46698</xdr:rowOff>
    </xdr:from>
    <xdr:to>
      <xdr:col>102</xdr:col>
      <xdr:colOff>165100</xdr:colOff>
      <xdr:row>74</xdr:row>
      <xdr:rowOff>148298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164825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112573</xdr:rowOff>
    </xdr:from>
    <xdr:to>
      <xdr:col>98</xdr:col>
      <xdr:colOff>38100</xdr:colOff>
      <xdr:row>75</xdr:row>
      <xdr:rowOff>42723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59250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7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歳出決算総額は住民一人当たり９５９，０９５円となっている。</a:t>
          </a:r>
        </a:p>
        <a:p>
          <a:r>
            <a:rPr kumimoji="1" lang="ja-JP" altLang="en-US" sz="1300">
              <a:latin typeface="ＭＳ Ｐゴシック" panose="020B0600070205080204" pitchFamily="50" charset="-128"/>
              <a:ea typeface="ＭＳ Ｐゴシック" panose="020B0600070205080204" pitchFamily="50" charset="-128"/>
            </a:rPr>
            <a:t>　前年度と比べて一人当たりのコストの増加幅が一番大きいのは、災害復旧事業費である。災害復旧事業費の一人当たりのコストは１４９，４５５円で前年度比１０７，７４５円（２５８．３％増）の増となっており、類似団体では最大の数値となっている。これは、令和５年７月大雨災害の影響が大きく、本町にとっては過去最大の被害が発生したことが理由となっている。なお、大きな大雨災害は、本町で２年連続であり、令和４年度、令和５年度の数値の上がり方はとても大きくなっている。また、災害の影響により、被災した高齢者の養護老人施設の利用が増加したことにより、扶助費の一人当たりのコストも前年度比２２，５９５円（２２．９％増）の増の１２１，１２２円となっている。</a:t>
          </a:r>
        </a:p>
        <a:p>
          <a:r>
            <a:rPr kumimoji="1" lang="ja-JP" altLang="en-US" sz="1300">
              <a:latin typeface="ＭＳ Ｐゴシック" panose="020B0600070205080204" pitchFamily="50" charset="-128"/>
              <a:ea typeface="ＭＳ Ｐゴシック" panose="020B0600070205080204" pitchFamily="50" charset="-128"/>
            </a:rPr>
            <a:t>　一人当たりのコストの減少幅が大きいのは、普通建設事業費（うち更新整備）である。普通建設事業費（うち更新整備）の一人当たりコストは、３９，３０３円で前年度比１５，３５４円の減となっている。これは、火葬場整備事業の皆減などの理由によるもの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今後は、事務事業の見直し等により歳出削減を図りつつ、不測の事態に備え財政調整基金等の計画的な積み立てを実施することで、一人当たりのコストの緊急的な増加に対応できるよう努める。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8,060
8,049
214.92
8,196,685
7,730,308
367,448
3,818,565
6,094,174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110308</xdr:rowOff>
    </xdr:from>
    <xdr:to>
      <xdr:col>24</xdr:col>
      <xdr:colOff>63500</xdr:colOff>
      <xdr:row>36</xdr:row>
      <xdr:rowOff>142639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82508"/>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133005</xdr:rowOff>
    </xdr:from>
    <xdr:to>
      <xdr:col>19</xdr:col>
      <xdr:colOff>177800</xdr:colOff>
      <xdr:row>36</xdr:row>
      <xdr:rowOff>142639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05205"/>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133005</xdr:rowOff>
    </xdr:from>
    <xdr:to>
      <xdr:col>15</xdr:col>
      <xdr:colOff>50800</xdr:colOff>
      <xdr:row>36</xdr:row>
      <xdr:rowOff>142149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0520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142149</xdr:rowOff>
    </xdr:from>
    <xdr:to>
      <xdr:col>10</xdr:col>
      <xdr:colOff>114300</xdr:colOff>
      <xdr:row>36</xdr:row>
      <xdr:rowOff>154722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434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59508</xdr:rowOff>
    </xdr:from>
    <xdr:to>
      <xdr:col>24</xdr:col>
      <xdr:colOff>114300</xdr:colOff>
      <xdr:row>36</xdr:row>
      <xdr:rowOff>161108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37935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91839</xdr:rowOff>
    </xdr:from>
    <xdr:to>
      <xdr:col>20</xdr:col>
      <xdr:colOff>38100</xdr:colOff>
      <xdr:row>37</xdr:row>
      <xdr:rowOff>21989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82205</xdr:rowOff>
    </xdr:from>
    <xdr:to>
      <xdr:col>15</xdr:col>
      <xdr:colOff>101600</xdr:colOff>
      <xdr:row>37</xdr:row>
      <xdr:rowOff>12355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91349</xdr:rowOff>
    </xdr:from>
    <xdr:to>
      <xdr:col>10</xdr:col>
      <xdr:colOff>165100</xdr:colOff>
      <xdr:row>37</xdr:row>
      <xdr:rowOff>21499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103922</xdr:rowOff>
    </xdr:from>
    <xdr:to>
      <xdr:col>6</xdr:col>
      <xdr:colOff>38100</xdr:colOff>
      <xdr:row>37</xdr:row>
      <xdr:rowOff>34072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25199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155231</xdr:rowOff>
    </xdr:from>
    <xdr:to>
      <xdr:col>24</xdr:col>
      <xdr:colOff>63500</xdr:colOff>
      <xdr:row>58</xdr:row>
      <xdr:rowOff>167625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99331"/>
          <a:ext cx="8382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161456</xdr:rowOff>
    </xdr:from>
    <xdr:to>
      <xdr:col>19</xdr:col>
      <xdr:colOff>177800</xdr:colOff>
      <xdr:row>58</xdr:row>
      <xdr:rowOff>167625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05556"/>
          <a:ext cx="889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63486</xdr:rowOff>
    </xdr:from>
    <xdr:to>
      <xdr:col>15</xdr:col>
      <xdr:colOff>50800</xdr:colOff>
      <xdr:row>58</xdr:row>
      <xdr:rowOff>161456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07586"/>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63486</xdr:rowOff>
    </xdr:from>
    <xdr:to>
      <xdr:col>10</xdr:col>
      <xdr:colOff>114300</xdr:colOff>
      <xdr:row>59</xdr:row>
      <xdr:rowOff>15870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07586"/>
          <a:ext cx="889000" cy="1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104431</xdr:rowOff>
    </xdr:from>
    <xdr:to>
      <xdr:col>24</xdr:col>
      <xdr:colOff>114300</xdr:colOff>
      <xdr:row>59</xdr:row>
      <xdr:rowOff>34581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19358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6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116825</xdr:rowOff>
    </xdr:from>
    <xdr:to>
      <xdr:col>20</xdr:col>
      <xdr:colOff>38100</xdr:colOff>
      <xdr:row>59</xdr:row>
      <xdr:rowOff>46975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38102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110656</xdr:rowOff>
    </xdr:from>
    <xdr:to>
      <xdr:col>15</xdr:col>
      <xdr:colOff>101600</xdr:colOff>
      <xdr:row>59</xdr:row>
      <xdr:rowOff>40806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31933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12686</xdr:rowOff>
    </xdr:from>
    <xdr:to>
      <xdr:col>10</xdr:col>
      <xdr:colOff>165100</xdr:colOff>
      <xdr:row>58</xdr:row>
      <xdr:rowOff>114286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105413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4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136520</xdr:rowOff>
    </xdr:from>
    <xdr:to>
      <xdr:col>6</xdr:col>
      <xdr:colOff>38100</xdr:colOff>
      <xdr:row>59</xdr:row>
      <xdr:rowOff>66670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57797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151960</xdr:rowOff>
    </xdr:from>
    <xdr:to>
      <xdr:col>24</xdr:col>
      <xdr:colOff>63500</xdr:colOff>
      <xdr:row>76</xdr:row>
      <xdr:rowOff>168256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39260"/>
          <a:ext cx="838200" cy="35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168256</xdr:rowOff>
    </xdr:from>
    <xdr:to>
      <xdr:col>19</xdr:col>
      <xdr:colOff>177800</xdr:colOff>
      <xdr:row>77</xdr:row>
      <xdr:rowOff>25484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98456"/>
          <a:ext cx="889000" cy="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25484</xdr:rowOff>
    </xdr:from>
    <xdr:to>
      <xdr:col>15</xdr:col>
      <xdr:colOff>50800</xdr:colOff>
      <xdr:row>77</xdr:row>
      <xdr:rowOff>104363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7134"/>
          <a:ext cx="889000" cy="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104363</xdr:rowOff>
    </xdr:from>
    <xdr:to>
      <xdr:col>10</xdr:col>
      <xdr:colOff>114300</xdr:colOff>
      <xdr:row>77</xdr:row>
      <xdr:rowOff>157477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06013"/>
          <a:ext cx="889000" cy="5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101160</xdr:rowOff>
    </xdr:from>
    <xdr:to>
      <xdr:col>24</xdr:col>
      <xdr:colOff>114300</xdr:colOff>
      <xdr:row>75</xdr:row>
      <xdr:rowOff>31310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124037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3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117456</xdr:rowOff>
    </xdr:from>
    <xdr:to>
      <xdr:col>20</xdr:col>
      <xdr:colOff>38100</xdr:colOff>
      <xdr:row>77</xdr:row>
      <xdr:rowOff>47606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64133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2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146134</xdr:rowOff>
    </xdr:from>
    <xdr:to>
      <xdr:col>15</xdr:col>
      <xdr:colOff>101600</xdr:colOff>
      <xdr:row>77</xdr:row>
      <xdr:rowOff>76284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67411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6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53563</xdr:rowOff>
    </xdr:from>
    <xdr:to>
      <xdr:col>10</xdr:col>
      <xdr:colOff>165100</xdr:colOff>
      <xdr:row>77</xdr:row>
      <xdr:rowOff>155163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106677</xdr:rowOff>
    </xdr:from>
    <xdr:to>
      <xdr:col>6</xdr:col>
      <xdr:colOff>38100</xdr:colOff>
      <xdr:row>78</xdr:row>
      <xdr:rowOff>36827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27954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99487</xdr:rowOff>
    </xdr:from>
    <xdr:to>
      <xdr:col>24</xdr:col>
      <xdr:colOff>63500</xdr:colOff>
      <xdr:row>98</xdr:row>
      <xdr:rowOff>109883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1587"/>
          <a:ext cx="8382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99487</xdr:rowOff>
    </xdr:from>
    <xdr:to>
      <xdr:col>19</xdr:col>
      <xdr:colOff>177800</xdr:colOff>
      <xdr:row>98</xdr:row>
      <xdr:rowOff>103919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1587"/>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103919</xdr:rowOff>
    </xdr:from>
    <xdr:to>
      <xdr:col>15</xdr:col>
      <xdr:colOff>50800</xdr:colOff>
      <xdr:row>98</xdr:row>
      <xdr:rowOff>117227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6019"/>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117227</xdr:rowOff>
    </xdr:from>
    <xdr:to>
      <xdr:col>10</xdr:col>
      <xdr:colOff>114300</xdr:colOff>
      <xdr:row>98</xdr:row>
      <xdr:rowOff>120745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9327"/>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59083</xdr:rowOff>
    </xdr:from>
    <xdr:to>
      <xdr:col>24</xdr:col>
      <xdr:colOff>114300</xdr:colOff>
      <xdr:row>98</xdr:row>
      <xdr:rowOff>160683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48687</xdr:rowOff>
    </xdr:from>
    <xdr:to>
      <xdr:col>20</xdr:col>
      <xdr:colOff>38100</xdr:colOff>
      <xdr:row>98</xdr:row>
      <xdr:rowOff>150287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141414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53119</xdr:rowOff>
    </xdr:from>
    <xdr:to>
      <xdr:col>15</xdr:col>
      <xdr:colOff>101600</xdr:colOff>
      <xdr:row>98</xdr:row>
      <xdr:rowOff>154719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66427</xdr:rowOff>
    </xdr:from>
    <xdr:to>
      <xdr:col>10</xdr:col>
      <xdr:colOff>165100</xdr:colOff>
      <xdr:row>98</xdr:row>
      <xdr:rowOff>168027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159154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69945</xdr:rowOff>
    </xdr:from>
    <xdr:to>
      <xdr:col>6</xdr:col>
      <xdr:colOff>38100</xdr:colOff>
      <xdr:row>99</xdr:row>
      <xdr:rowOff>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162672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54889</xdr:rowOff>
    </xdr:from>
    <xdr:to>
      <xdr:col>55</xdr:col>
      <xdr:colOff>0</xdr:colOff>
      <xdr:row>37</xdr:row>
      <xdr:rowOff>60147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9853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60147</xdr:rowOff>
    </xdr:from>
    <xdr:to>
      <xdr:col>50</xdr:col>
      <xdr:colOff>114300</xdr:colOff>
      <xdr:row>37</xdr:row>
      <xdr:rowOff>64091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03797"/>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64091</xdr:rowOff>
    </xdr:from>
    <xdr:to>
      <xdr:col>45</xdr:col>
      <xdr:colOff>177800</xdr:colOff>
      <xdr:row>37</xdr:row>
      <xdr:rowOff>66834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0774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66834</xdr:rowOff>
    </xdr:from>
    <xdr:to>
      <xdr:col>41</xdr:col>
      <xdr:colOff>50800</xdr:colOff>
      <xdr:row>37</xdr:row>
      <xdr:rowOff>70206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10484"/>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xdr:rowOff>
    </xdr:from>
    <xdr:to>
      <xdr:col>55</xdr:col>
      <xdr:colOff>50800</xdr:colOff>
      <xdr:row>37</xdr:row>
      <xdr:rowOff>105689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26966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9347</xdr:rowOff>
    </xdr:from>
    <xdr:to>
      <xdr:col>50</xdr:col>
      <xdr:colOff>165100</xdr:colOff>
      <xdr:row>37</xdr:row>
      <xdr:rowOff>110947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127474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13291</xdr:rowOff>
    </xdr:from>
    <xdr:to>
      <xdr:col>46</xdr:col>
      <xdr:colOff>38100</xdr:colOff>
      <xdr:row>37</xdr:row>
      <xdr:rowOff>114891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131418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3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16034</xdr:rowOff>
    </xdr:from>
    <xdr:to>
      <xdr:col>41</xdr:col>
      <xdr:colOff>101600</xdr:colOff>
      <xdr:row>37</xdr:row>
      <xdr:rowOff>117634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134161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3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19406</xdr:rowOff>
    </xdr:from>
    <xdr:to>
      <xdr:col>36</xdr:col>
      <xdr:colOff>165100</xdr:colOff>
      <xdr:row>37</xdr:row>
      <xdr:rowOff>121006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137533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3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131521</xdr:rowOff>
    </xdr:from>
    <xdr:to>
      <xdr:col>55</xdr:col>
      <xdr:colOff>0</xdr:colOff>
      <xdr:row>57</xdr:row>
      <xdr:rowOff>132545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4171"/>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131521</xdr:rowOff>
    </xdr:from>
    <xdr:to>
      <xdr:col>50</xdr:col>
      <xdr:colOff>114300</xdr:colOff>
      <xdr:row>57</xdr:row>
      <xdr:rowOff>147966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04171"/>
          <a:ext cx="889000" cy="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147966</xdr:rowOff>
    </xdr:from>
    <xdr:to>
      <xdr:col>45</xdr:col>
      <xdr:colOff>177800</xdr:colOff>
      <xdr:row>57</xdr:row>
      <xdr:rowOff>158857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20616"/>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158857</xdr:rowOff>
    </xdr:from>
    <xdr:to>
      <xdr:col>41</xdr:col>
      <xdr:colOff>50800</xdr:colOff>
      <xdr:row>58</xdr:row>
      <xdr:rowOff>8035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1507"/>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81745</xdr:rowOff>
    </xdr:from>
    <xdr:to>
      <xdr:col>55</xdr:col>
      <xdr:colOff>50800</xdr:colOff>
      <xdr:row>58</xdr:row>
      <xdr:rowOff>11895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60172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80721</xdr:rowOff>
    </xdr:from>
    <xdr:to>
      <xdr:col>50</xdr:col>
      <xdr:colOff>165100</xdr:colOff>
      <xdr:row>58</xdr:row>
      <xdr:rowOff>10871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1998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97166</xdr:rowOff>
    </xdr:from>
    <xdr:to>
      <xdr:col>46</xdr:col>
      <xdr:colOff>38100</xdr:colOff>
      <xdr:row>58</xdr:row>
      <xdr:rowOff>27316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18443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108057</xdr:rowOff>
    </xdr:from>
    <xdr:to>
      <xdr:col>41</xdr:col>
      <xdr:colOff>101600</xdr:colOff>
      <xdr:row>58</xdr:row>
      <xdr:rowOff>38207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29334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128685</xdr:rowOff>
    </xdr:from>
    <xdr:to>
      <xdr:col>36</xdr:col>
      <xdr:colOff>165100</xdr:colOff>
      <xdr:row>58</xdr:row>
      <xdr:rowOff>58835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49962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51646</xdr:rowOff>
    </xdr:from>
    <xdr:to>
      <xdr:col>55</xdr:col>
      <xdr:colOff>0</xdr:colOff>
      <xdr:row>78</xdr:row>
      <xdr:rowOff>68667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4746"/>
          <a:ext cx="8382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51646</xdr:rowOff>
    </xdr:from>
    <xdr:to>
      <xdr:col>50</xdr:col>
      <xdr:colOff>114300</xdr:colOff>
      <xdr:row>78</xdr:row>
      <xdr:rowOff>54639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4746"/>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43695</xdr:rowOff>
    </xdr:from>
    <xdr:to>
      <xdr:col>45</xdr:col>
      <xdr:colOff>177800</xdr:colOff>
      <xdr:row>78</xdr:row>
      <xdr:rowOff>54639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6795"/>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43695</xdr:rowOff>
    </xdr:from>
    <xdr:to>
      <xdr:col>41</xdr:col>
      <xdr:colOff>50800</xdr:colOff>
      <xdr:row>78</xdr:row>
      <xdr:rowOff>121557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6795"/>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17867</xdr:rowOff>
    </xdr:from>
    <xdr:to>
      <xdr:col>55</xdr:col>
      <xdr:colOff>50800</xdr:colOff>
      <xdr:row>78</xdr:row>
      <xdr:rowOff>119467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167744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xdr:rowOff>
    </xdr:from>
    <xdr:to>
      <xdr:col>50</xdr:col>
      <xdr:colOff>165100</xdr:colOff>
      <xdr:row>78</xdr:row>
      <xdr:rowOff>102446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93573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3839</xdr:rowOff>
    </xdr:from>
    <xdr:to>
      <xdr:col>46</xdr:col>
      <xdr:colOff>38100</xdr:colOff>
      <xdr:row>78</xdr:row>
      <xdr:rowOff>105439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121966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164345</xdr:rowOff>
    </xdr:from>
    <xdr:to>
      <xdr:col>41</xdr:col>
      <xdr:colOff>101600</xdr:colOff>
      <xdr:row>78</xdr:row>
      <xdr:rowOff>94495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70757</xdr:rowOff>
    </xdr:from>
    <xdr:to>
      <xdr:col>36</xdr:col>
      <xdr:colOff>165100</xdr:colOff>
      <xdr:row>79</xdr:row>
      <xdr:rowOff>907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163484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136444</xdr:rowOff>
    </xdr:from>
    <xdr:to>
      <xdr:col>55</xdr:col>
      <xdr:colOff>0</xdr:colOff>
      <xdr:row>97</xdr:row>
      <xdr:rowOff>31837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95644"/>
          <a:ext cx="8382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20901</xdr:rowOff>
    </xdr:from>
    <xdr:to>
      <xdr:col>50</xdr:col>
      <xdr:colOff>114300</xdr:colOff>
      <xdr:row>97</xdr:row>
      <xdr:rowOff>31837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51551"/>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20901</xdr:rowOff>
    </xdr:from>
    <xdr:to>
      <xdr:col>45</xdr:col>
      <xdr:colOff>177800</xdr:colOff>
      <xdr:row>97</xdr:row>
      <xdr:rowOff>51095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51551"/>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51095</xdr:rowOff>
    </xdr:from>
    <xdr:to>
      <xdr:col>41</xdr:col>
      <xdr:colOff>50800</xdr:colOff>
      <xdr:row>97</xdr:row>
      <xdr:rowOff>59973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1745"/>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85644</xdr:rowOff>
    </xdr:from>
    <xdr:to>
      <xdr:col>55</xdr:col>
      <xdr:colOff>50800</xdr:colOff>
      <xdr:row>97</xdr:row>
      <xdr:rowOff>15794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64071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152487</xdr:rowOff>
    </xdr:from>
    <xdr:to>
      <xdr:col>50</xdr:col>
      <xdr:colOff>165100</xdr:colOff>
      <xdr:row>97</xdr:row>
      <xdr:rowOff>82637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73764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0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141551</xdr:rowOff>
    </xdr:from>
    <xdr:to>
      <xdr:col>46</xdr:col>
      <xdr:colOff>38100</xdr:colOff>
      <xdr:row>97</xdr:row>
      <xdr:rowOff>71701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62828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295</xdr:rowOff>
    </xdr:from>
    <xdr:to>
      <xdr:col>41</xdr:col>
      <xdr:colOff>101600</xdr:colOff>
      <xdr:row>97</xdr:row>
      <xdr:rowOff>101895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93022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9173</xdr:rowOff>
    </xdr:from>
    <xdr:to>
      <xdr:col>36</xdr:col>
      <xdr:colOff>165100</xdr:colOff>
      <xdr:row>97</xdr:row>
      <xdr:rowOff>110773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171328</xdr:rowOff>
    </xdr:from>
    <xdr:to>
      <xdr:col>85</xdr:col>
      <xdr:colOff>127000</xdr:colOff>
      <xdr:row>38</xdr:row>
      <xdr:rowOff>19734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14978"/>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19734</xdr:rowOff>
    </xdr:from>
    <xdr:to>
      <xdr:col>81</xdr:col>
      <xdr:colOff>50800</xdr:colOff>
      <xdr:row>38</xdr:row>
      <xdr:rowOff>64327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4834"/>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64327</xdr:rowOff>
    </xdr:from>
    <xdr:to>
      <xdr:col>76</xdr:col>
      <xdr:colOff>114300</xdr:colOff>
      <xdr:row>38</xdr:row>
      <xdr:rowOff>109068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79427"/>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89000</xdr:rowOff>
    </xdr:from>
    <xdr:to>
      <xdr:col>71</xdr:col>
      <xdr:colOff>177800</xdr:colOff>
      <xdr:row>38</xdr:row>
      <xdr:rowOff>109068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04100"/>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120528</xdr:rowOff>
    </xdr:from>
    <xdr:to>
      <xdr:col>85</xdr:col>
      <xdr:colOff>177800</xdr:colOff>
      <xdr:row>38</xdr:row>
      <xdr:rowOff>50678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98955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140384</xdr:rowOff>
    </xdr:from>
    <xdr:to>
      <xdr:col>81</xdr:col>
      <xdr:colOff>101600</xdr:colOff>
      <xdr:row>38</xdr:row>
      <xdr:rowOff>70534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61661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13527</xdr:rowOff>
    </xdr:from>
    <xdr:to>
      <xdr:col>76</xdr:col>
      <xdr:colOff>165100</xdr:colOff>
      <xdr:row>38</xdr:row>
      <xdr:rowOff>115127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106254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58268</xdr:rowOff>
    </xdr:from>
    <xdr:to>
      <xdr:col>72</xdr:col>
      <xdr:colOff>38100</xdr:colOff>
      <xdr:row>38</xdr:row>
      <xdr:rowOff>159868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150995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38200</xdr:rowOff>
    </xdr:from>
    <xdr:to>
      <xdr:col>67</xdr:col>
      <xdr:colOff>101600</xdr:colOff>
      <xdr:row>38</xdr:row>
      <xdr:rowOff>139800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130927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119865</xdr:rowOff>
    </xdr:from>
    <xdr:to>
      <xdr:col>85</xdr:col>
      <xdr:colOff>127000</xdr:colOff>
      <xdr:row>57</xdr:row>
      <xdr:rowOff>125820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92515"/>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82550</xdr:rowOff>
    </xdr:from>
    <xdr:to>
      <xdr:col>81</xdr:col>
      <xdr:colOff>50800</xdr:colOff>
      <xdr:row>57</xdr:row>
      <xdr:rowOff>119865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55200"/>
          <a:ext cx="8890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55076</xdr:rowOff>
    </xdr:from>
    <xdr:to>
      <xdr:col>76</xdr:col>
      <xdr:colOff>114300</xdr:colOff>
      <xdr:row>57</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141926"/>
          <a:ext cx="889000" cy="7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55076</xdr:rowOff>
    </xdr:from>
    <xdr:to>
      <xdr:col>71</xdr:col>
      <xdr:colOff>177800</xdr:colOff>
      <xdr:row>56</xdr:row>
      <xdr:rowOff>63705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141926"/>
          <a:ext cx="889000" cy="5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75020</xdr:rowOff>
    </xdr:from>
    <xdr:to>
      <xdr:col>85</xdr:col>
      <xdr:colOff>177800</xdr:colOff>
      <xdr:row>58</xdr:row>
      <xdr:rowOff>5170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161397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69065</xdr:rowOff>
    </xdr:from>
    <xdr:to>
      <xdr:col>81</xdr:col>
      <xdr:colOff>101600</xdr:colOff>
      <xdr:row>57</xdr:row>
      <xdr:rowOff>170665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161792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31750</xdr:rowOff>
    </xdr:from>
    <xdr:to>
      <xdr:col>76</xdr:col>
      <xdr:colOff>165100</xdr:colOff>
      <xdr:row>57</xdr:row>
      <xdr:rowOff>133350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124477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4276</xdr:rowOff>
    </xdr:from>
    <xdr:to>
      <xdr:col>72</xdr:col>
      <xdr:colOff>38100</xdr:colOff>
      <xdr:row>53</xdr:row>
      <xdr:rowOff>105876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0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122403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8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12905</xdr:rowOff>
    </xdr:from>
    <xdr:to>
      <xdr:col>67</xdr:col>
      <xdr:colOff>101600</xdr:colOff>
      <xdr:row>56</xdr:row>
      <xdr:rowOff>114505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131032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15005</xdr:rowOff>
    </xdr:from>
    <xdr:to>
      <xdr:col>85</xdr:col>
      <xdr:colOff>127000</xdr:colOff>
      <xdr:row>76</xdr:row>
      <xdr:rowOff>159186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016505"/>
          <a:ext cx="838200" cy="117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159186</xdr:rowOff>
    </xdr:from>
    <xdr:to>
      <xdr:col>81</xdr:col>
      <xdr:colOff>50800</xdr:colOff>
      <xdr:row>79</xdr:row>
      <xdr:rowOff>31038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189386"/>
          <a:ext cx="889000" cy="38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31038</xdr:rowOff>
    </xdr:from>
    <xdr:to>
      <xdr:col>76</xdr:col>
      <xdr:colOff>114300</xdr:colOff>
      <xdr:row>79</xdr:row>
      <xdr:rowOff>85489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75588"/>
          <a:ext cx="8890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160122</xdr:rowOff>
    </xdr:from>
    <xdr:to>
      <xdr:col>71</xdr:col>
      <xdr:colOff>177800</xdr:colOff>
      <xdr:row>79</xdr:row>
      <xdr:rowOff>85489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61772"/>
          <a:ext cx="889000" cy="2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135655</xdr:rowOff>
    </xdr:from>
    <xdr:to>
      <xdr:col>85</xdr:col>
      <xdr:colOff>177800</xdr:colOff>
      <xdr:row>70</xdr:row>
      <xdr:rowOff>65805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19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88682</xdr:rowOff>
    </xdr:from>
    <xdr:ext cx="599010"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191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108386</xdr:rowOff>
    </xdr:from>
    <xdr:to>
      <xdr:col>81</xdr:col>
      <xdr:colOff>101600</xdr:colOff>
      <xdr:row>77</xdr:row>
      <xdr:rowOff>38536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55063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9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151688</xdr:rowOff>
    </xdr:from>
    <xdr:to>
      <xdr:col>76</xdr:col>
      <xdr:colOff>165100</xdr:colOff>
      <xdr:row>79</xdr:row>
      <xdr:rowOff>81838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72965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34689</xdr:rowOff>
    </xdr:from>
    <xdr:to>
      <xdr:col>72</xdr:col>
      <xdr:colOff>38100</xdr:colOff>
      <xdr:row>79</xdr:row>
      <xdr:rowOff>136289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127416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109322</xdr:rowOff>
    </xdr:from>
    <xdr:to>
      <xdr:col>67</xdr:col>
      <xdr:colOff>101600</xdr:colOff>
      <xdr:row>78</xdr:row>
      <xdr:rowOff>39472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55999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89100</xdr:rowOff>
    </xdr:from>
    <xdr:to>
      <xdr:col>85</xdr:col>
      <xdr:colOff>127000</xdr:colOff>
      <xdr:row>97</xdr:row>
      <xdr:rowOff>114105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19750"/>
          <a:ext cx="8382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89100</xdr:rowOff>
    </xdr:from>
    <xdr:to>
      <xdr:col>81</xdr:col>
      <xdr:colOff>50800</xdr:colOff>
      <xdr:row>97</xdr:row>
      <xdr:rowOff>120780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19750"/>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120780</xdr:rowOff>
    </xdr:from>
    <xdr:to>
      <xdr:col>76</xdr:col>
      <xdr:colOff>114300</xdr:colOff>
      <xdr:row>97</xdr:row>
      <xdr:rowOff>128205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51430"/>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127919</xdr:rowOff>
    </xdr:from>
    <xdr:to>
      <xdr:col>71</xdr:col>
      <xdr:colOff>177800</xdr:colOff>
      <xdr:row>97</xdr:row>
      <xdr:rowOff>128205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5856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63305</xdr:rowOff>
    </xdr:from>
    <xdr:to>
      <xdr:col>85</xdr:col>
      <xdr:colOff>177800</xdr:colOff>
      <xdr:row>97</xdr:row>
      <xdr:rowOff>164905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41732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38300</xdr:rowOff>
    </xdr:from>
    <xdr:to>
      <xdr:col>81</xdr:col>
      <xdr:colOff>101600</xdr:colOff>
      <xdr:row>97</xdr:row>
      <xdr:rowOff>139900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131027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69980</xdr:rowOff>
    </xdr:from>
    <xdr:to>
      <xdr:col>76</xdr:col>
      <xdr:colOff>165100</xdr:colOff>
      <xdr:row>98</xdr:row>
      <xdr:rowOff>130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162707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77405</xdr:rowOff>
    </xdr:from>
    <xdr:to>
      <xdr:col>72</xdr:col>
      <xdr:colOff>38100</xdr:colOff>
      <xdr:row>98</xdr:row>
      <xdr:rowOff>7555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170132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0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77119</xdr:rowOff>
    </xdr:from>
    <xdr:to>
      <xdr:col>67</xdr:col>
      <xdr:colOff>101600</xdr:colOff>
      <xdr:row>98</xdr:row>
      <xdr:rowOff>7269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169846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住民一人当たりのコストの増加幅が大きいのは、災害復旧費と民生費である。災害復旧費の一人当たりのコストは１４９，４５５円で前年度比１０７，７４５円（２５８．３％増）の増となっており、類似団体では最大の数値となっている。これは、令和５年７月大雨災害の影響が大きく、本町にとっては過去最大の被害が発生した。なお、大きな大雨災害は、本町で２年連続であり、令和４年度、令和５年度の数値の上がり方はとても大きくな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。また、民生費</a:t>
          </a:r>
          <a:r>
            <a:rPr kumimoji="1" lang="ja-JP" altLang="en-US" sz="1100">
              <a:latin typeface="ＭＳ Ｐゴシック" panose="020B0600070205080204" pitchFamily="50" charset="-128"/>
              <a:ea typeface="ＭＳ Ｐゴシック" panose="020B0600070205080204" pitchFamily="50" charset="-128"/>
            </a:rPr>
            <a:t>の一人当たりのコストは、２９６，７８２円で前年度比９４，２７７円の増となっており、これは、災害の影響により、被災した高齢者の養護老人施設の利用が増加したこと、障害の重い障害者のサービス利用が増えたことによる影響が大きい。</a:t>
          </a:r>
        </a:p>
        <a:p>
          <a:r>
            <a:rPr kumimoji="1" lang="ja-JP" altLang="en-US" sz="1100">
              <a:latin typeface="ＭＳ Ｐゴシック" panose="020B0600070205080204" pitchFamily="50" charset="-128"/>
              <a:ea typeface="ＭＳ Ｐゴシック" panose="020B0600070205080204" pitchFamily="50" charset="-128"/>
            </a:rPr>
            <a:t>　逆に、一人当たりのコストの減少幅が大きいのは、衛生費と公債費である。衛生費の一人当たりのコストは６５，２１６円で前年度比２２，７３９円の減となっており、これは、火葬場増改築事業（令和３～４年度）・埋立処分場改修（機械）事業の皆減などの理由によるものである。また、公債費の一人あたりのコストは７１，７１８円で前年度比６，５６３円の減となっており、これは、令和４年度に行った繰り上げ償還（５７百万円）などが理由の一つである。</a:t>
          </a:r>
        </a:p>
        <a:p>
          <a:r>
            <a:rPr kumimoji="1" lang="ja-JP" altLang="en-US" sz="1100">
              <a:latin typeface="ＭＳ Ｐゴシック" panose="020B0600070205080204" pitchFamily="50" charset="-128"/>
              <a:ea typeface="ＭＳ Ｐゴシック" panose="020B0600070205080204" pitchFamily="50" charset="-128"/>
            </a:rPr>
            <a:t>　令和６年度は、令和５年度の災害対応により財政事情が厳しくなっていることから、急を要しない事業は繰り延べを指示しており土木費などは減少すると見込まれる。しかしながら、繰越事業としてまた、過年災害復旧事業として災害復旧事業が多く残っているため、災害復旧費は極端には減少しないと見込んでおり、限られた財源のなかで事業の費用対効果を見極め、次の災害の備えにも注力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令和５年度は、大きな災害の影響があったものの、結果として実質収支が２億５百万円（前年度比１２６．１％増）となった。なお、財政調整基金については、災害対応のため４億８千万円を取り崩したが、他の目的基金で役目を終えたものなど４基金を廃止し財政調整基金の残高を増やす方策をとったことにより、財政調整基金は令和４年度末に比べ約２億８千万円（２２％減）の減に留めることができた。実質単年度収支は７８百万円の赤字となっているが、これは、この財政調整基金の取崩しが大きかったからである。</a:t>
          </a:r>
        </a:p>
        <a:p>
          <a:r>
            <a:rPr kumimoji="1" lang="ja-JP" altLang="en-US" sz="950">
              <a:latin typeface="ＭＳ ゴシック" pitchFamily="49" charset="-128"/>
              <a:ea typeface="ＭＳ ゴシック" pitchFamily="49" charset="-128"/>
            </a:rPr>
            <a:t>　今後は、施策誘導による交流人口・移住人口などを増やし町内経済を活性化させ地方税収入の確保や、徹底した事務事業の検証作業を行い、不要不急な事業の廃止、見直しを行い、歳出抑制型の財政構造改革を更に進めていくこと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全ての会計において実質収支は黒字である。</a:t>
          </a:r>
        </a:p>
        <a:p>
          <a:r>
            <a:rPr kumimoji="1" lang="ja-JP" altLang="en-US" sz="1200">
              <a:latin typeface="ＭＳ ゴシック" pitchFamily="49" charset="-128"/>
              <a:ea typeface="ＭＳ ゴシック" pitchFamily="49" charset="-128"/>
            </a:rPr>
            <a:t>　水道事業会計については、一般会計からの基準内繰入で事業を実施しているが、近年の決算では収益的収支で純損失を計上している。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会計については、令和３年度から公営企業会計となり事業の運営にあたっている。なお、生活排水処理事業については、各市町村の事業の負担軽減などに寄与するため、県や県内市町村が広域的に連携し、令和４年度に自治体の事務を補完する官民出資会社を設立した。職員数の減少と業務量の増加に対する対策として、また、人口減少による事業の採算性の確保について期待が高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なお、水道・下水道事業会計については、水道事業の経営状況に鑑み、水道料金、下水道料金も含め、現在、料金改定を見越し、資産管理の見通しを分析し、水道ビジョンの作成を行っている。</a:t>
          </a:r>
        </a:p>
        <a:p>
          <a:r>
            <a:rPr kumimoji="1" lang="ja-JP" altLang="en-US" sz="1200">
              <a:latin typeface="ＭＳ ゴシック" pitchFamily="49" charset="-128"/>
              <a:ea typeface="ＭＳ ゴシック" pitchFamily="49" charset="-128"/>
            </a:rPr>
            <a:t>　国民健康保険特別会計については、一般会計からの基準内繰入で事業を実施している。近年はコロナ禍最中の受診控えの影響もなく決算額は横ばいとなっている。運営については、被保険者の人数、保険税収入、保険給付費、国民健康保険財政調整基金の残高を踏まえ、事業動向をみて必要な税率改正を実施していく。</a:t>
          </a:r>
        </a:p>
        <a:p>
          <a:r>
            <a:rPr kumimoji="1" lang="ja-JP" altLang="en-US" sz="1200">
              <a:latin typeface="ＭＳ ゴシック" pitchFamily="49" charset="-128"/>
              <a:ea typeface="ＭＳ ゴシック" pitchFamily="49" charset="-128"/>
            </a:rPr>
            <a:t>　介護保険特別会計（保険事業勘定）においては、令和５年度支出額が増加しており、高齢化の進行に伴い医療費とともに、介護費用についても増加する人口構成となっているため、介護予防事業に力を入れ介護費用の増加を抑える。</a:t>
          </a:r>
        </a:p>
        <a:p>
          <a:r>
            <a:rPr kumimoji="1" lang="ja-JP" altLang="en-US" sz="1200">
              <a:latin typeface="ＭＳ ゴシック" pitchFamily="49" charset="-128"/>
              <a:ea typeface="ＭＳ ゴシック" pitchFamily="49" charset="-128"/>
            </a:rPr>
            <a:t>　いずれにしても、各会計において、保険料・使用料等の見直しも含め健全な財政運営に努めることで、一般会計の負担軽減を図る。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元利償還金は前年度に比べて２１百万円（３．５</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減）の減となっているが、今後は、令和２年度完成の小学校改築事業（地方債総額約６億５千万円）・令和３年度完成の学童保育改築事業（地方債総額約７千万円）・令和４年度完成の火葬場増改築事業（地方債総額約３億６千万円）・令和５年度借入の災害関連事業（小災害復旧債・歳入欠かん等債、地方債総額約９百万円）の、元金償還が始まる令和６年度以降から、各年度の実質公債費比率（分子）の数値を押し上げると予想される。</a:t>
          </a:r>
        </a:p>
        <a:p>
          <a:r>
            <a:rPr kumimoji="1" lang="ja-JP" altLang="en-US" sz="1300">
              <a:latin typeface="ＭＳ ゴシック" pitchFamily="49" charset="-128"/>
              <a:ea typeface="ＭＳ ゴシック" pitchFamily="49" charset="-128"/>
            </a:rPr>
            <a:t>　今後とも地方債の新規発行にあたっては、事業内容の精査や交付税算入率の有利な地方債を選定することで、実質公債費比率の抑制に努める。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本町では満期一括償還の地方債の発行を受けていないため、減債基金残高と減債基金積立相当額に該当する数値はありません。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２年度事業で実施した小学校改築事業による地方債残高が増、加えて教育施設整備基金の取崩しによる充当可能基金の減によって、令和２年度将来負担比率（分子）が増加する要因となったが、令和２年度の決算剰余金（約３億）、更には令和３年度の決算剰余金（約４億４千万円）などにより基金の積増しや繰上げ償還を実施し、過去の大きな事業に係る地方債の償還終了により、将来負担比率の分子要因は減少してきてい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令和５年７月に発生した大雨災害対応により、「充当可能基金」が対前年度比約２億８千万円（１５．７％減）減少したことが大きな要因で、令和５年度では将来負担費比率（分子）が増加した。</a:t>
          </a:r>
        </a:p>
        <a:p>
          <a:r>
            <a:rPr kumimoji="1" lang="ja-JP" altLang="en-US" sz="1300">
              <a:latin typeface="ＭＳ ゴシック" pitchFamily="49" charset="-128"/>
              <a:ea typeface="ＭＳ ゴシック" pitchFamily="49" charset="-128"/>
            </a:rPr>
            <a:t>　今後は、これまで以上に地方債の発行を抑えつつ、新規発行にあたっては事業内容の精査や基準財政需要額算入率の有利な地方債の発行に努めるとともに、公共施設等総合管理計画に基づき、各施設の維持管理費などの歳出削減や充当可能基金の積立に努め、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秋田県五城目町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積立としては、財政調整基金及び学校給食費無償化基金に前年度決算剰余金を積み立てたこと、また、過疎債ソフト枠を活用し公共施設等総合管理基金（過疎債ソフト分）を５百万円積み立てたことなどがある。また、基金の取崩しは、災害対応として財政調整基金の取崩し、加えて、４基金廃止した。これにより、基金全体としては残高１，３２６百万円となり、前年度比４２４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次の大きな災害に備え財政調整基金の目標積立額を２０億円とし、決算剰余金を活用して積立額を増やしていく方針である。また、公共施設等総合管理計画に基づく施設の統廃合やそれに伴う解体、更には昭和５０年代に建築した建物などの老朽化に対応するため、公共施設等総合管理基金などの取崩しが必要になってくると考えており、年度間の財源の平準化のためにも基金積立を活用し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公共施設等総合管理基金：公共施設等の改修及び除却の実施。</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ふるさと愛郷基金：五城目町に寄せられる寄附（ふるさと納税）を通じて、多様な人々の参加による豊かで暮らしやすいふるさとづくりを目指す。</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森林環境譲与税基金：森林整備に関する事業や整備を担うべき人材の育成及び確保、木材利用の促進等を実施。</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学校給食費無償化基金：小中学校の児童・生徒を持つ親の経済的負担の軽減。</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令和４年度に新設。　</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中小企業経営安定支援基金：新型コロナウイルス感染症の影響を受け、秋田県経営安定化資金を利用している中小企業に対し、４、５年目の利子補給を実施する。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令和７年度で終了する。</a:t>
          </a: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公共施設等総合管理基金：過疎債ソフト枠５百万円を積み立てた。通常分の基金を使用して公共施設の修繕を実施３３百万円取り崩した。このことにより２８百万円減。</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ふるさと愛郷基金：令和４年２月から令和５年２月までに納入のあった「ふるさと納税寄附金」の約５０％を積み立てたことにより８百万円増。</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森林環境譲与税基金：森林環境税及び森林環境譲与税に関する法律に基づき令和５年度に譲与された３７百万円を事業に充当、なお不足する分５百万円を取崩した。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学校給食費無償化基金：４～１２月までの給食費の補助相当分１７百万円を取崩した。また、次年度に備えて決算剰余金２０百万円を新たに積み立てた。このことにより３百万円増。　</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中小企業経営安定支援基金：令和５年度より利子補給が始まり、必要な５百万円を取崩した。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企業立地推進基金、教育施設整備基金：災害対応のため整理し廃止とした。１１１百万円減。</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公共施設等総合管理基金：今後増加する公共施設の改修費、施設統廃合による解体費の財源として、必要に応じて取崩す予定。また、決算剰余金については、</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財政調整基金だけでなく、将来の施設管理の支出に備えるためにも本基金へも積立てを実施する。</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ふるさと愛郷基金：毎年度、ふるさと納税寄附金の５０％を積立てる予定。また、充当事業について検討する。</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森林環境譲与税基金：財源となる森林環境譲与税については、今後も林道補修事業などの林業振興に資する事業に充当し不足の場合は基金の取崩しで対応する予定。</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学校給食費無償化基金：令和５年度から給食費支援として毎年必要額を取崩しし、また、年次計画に沿って前年度決算剰余金を積み立てる予定。　</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中小企業経営安定支援基金：令和５～７年度に利子補給金の財源として、取崩しを実施していく。令和７年度で利子補給は終了するため、令和７年度で基金廃止予定。</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企業立地推進基金、教育施設整備基金：必要に応じて、基金を再設置していく。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最大の大雨被害への対応のため、４８０百万円の取り崩しを実施した。積立としては、前年度決算剰余金や、計４基金廃止などにより、１９７百万円を積み立てた。よって、残高１，００３百万円となり、前年度比２８３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次の大きな災害に備え財政調整基金の目標積立額を２０億円（標準財政規模にすると約５０．０％）とし、決算剰余金を活用して積立額を増やしていく方針である。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この度の災害対応で整理し基金を廃止した。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必要に応じて、基金を再設置していく。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8196685</v>
      </c>
      <c r="BO4" s="449"/>
      <c r="BP4" s="449"/>
      <c r="BQ4" s="449"/>
      <c r="BR4" s="449"/>
      <c r="BS4" s="449"/>
      <c r="BT4" s="449"/>
      <c r="BU4" s="450"/>
      <c r="BV4" s="448">
        <v>6634856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9.6</v>
      </c>
      <c r="CU4" s="589"/>
      <c r="CV4" s="589"/>
      <c r="CW4" s="589"/>
      <c r="CX4" s="589"/>
      <c r="CY4" s="589"/>
      <c r="CZ4" s="589"/>
      <c r="DA4" s="590"/>
      <c r="DB4" s="588">
        <v>4.3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7730308</v>
      </c>
      <c r="BO5" s="420"/>
      <c r="BP5" s="420"/>
      <c r="BQ5" s="420"/>
      <c r="BR5" s="420"/>
      <c r="BS5" s="420"/>
      <c r="BT5" s="420"/>
      <c r="BU5" s="421"/>
      <c r="BV5" s="419">
        <v>6403274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94.4</v>
      </c>
      <c r="CU5" s="417"/>
      <c r="CV5" s="417"/>
      <c r="CW5" s="417"/>
      <c r="CX5" s="417"/>
      <c r="CY5" s="417"/>
      <c r="CZ5" s="417"/>
      <c r="DA5" s="418"/>
      <c r="DB5" s="416">
        <v>93.1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466377</v>
      </c>
      <c r="BO6" s="420"/>
      <c r="BP6" s="420"/>
      <c r="BQ6" s="420"/>
      <c r="BR6" s="420"/>
      <c r="BS6" s="420"/>
      <c r="BT6" s="420"/>
      <c r="BU6" s="421"/>
      <c r="BV6" s="419">
        <v>231582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94.8</v>
      </c>
      <c r="CU6" s="563"/>
      <c r="CV6" s="563"/>
      <c r="CW6" s="563"/>
      <c r="CX6" s="563"/>
      <c r="CY6" s="563"/>
      <c r="CZ6" s="563"/>
      <c r="DA6" s="564"/>
      <c r="DB6" s="562">
        <v>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98929</v>
      </c>
      <c r="BO7" s="420"/>
      <c r="BP7" s="420"/>
      <c r="BQ7" s="420"/>
      <c r="BR7" s="420"/>
      <c r="BS7" s="420"/>
      <c r="BT7" s="420"/>
      <c r="BU7" s="421"/>
      <c r="BV7" s="419">
        <v>69077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3818565</v>
      </c>
      <c r="CU7" s="420"/>
      <c r="CV7" s="420"/>
      <c r="CW7" s="420"/>
      <c r="CX7" s="420"/>
      <c r="CY7" s="420"/>
      <c r="CZ7" s="420"/>
      <c r="DA7" s="421"/>
      <c r="DB7" s="419">
        <v>3814610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367448</v>
      </c>
      <c r="BO8" s="420"/>
      <c r="BP8" s="420"/>
      <c r="BQ8" s="420"/>
      <c r="BR8" s="420"/>
      <c r="BS8" s="420"/>
      <c r="BT8" s="420"/>
      <c r="BU8" s="421"/>
      <c r="BV8" s="419">
        <v>162505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8538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204943</v>
      </c>
      <c r="BO9" s="420"/>
      <c r="BP9" s="420"/>
      <c r="BQ9" s="420"/>
      <c r="BR9" s="420"/>
      <c r="BS9" s="420"/>
      <c r="BT9" s="420"/>
      <c r="BU9" s="421"/>
      <c r="BV9" s="419">
        <v>-273375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10.3</v>
      </c>
      <c r="CU9" s="417"/>
      <c r="CV9" s="417"/>
      <c r="CW9" s="417"/>
      <c r="CX9" s="417"/>
      <c r="CY9" s="417"/>
      <c r="CZ9" s="417"/>
      <c r="DA9" s="418"/>
      <c r="DB9" s="416">
        <v>13.4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9463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197002</v>
      </c>
      <c r="BO10" s="420"/>
      <c r="BP10" s="420"/>
      <c r="BQ10" s="420"/>
      <c r="BR10" s="420"/>
      <c r="BS10" s="420"/>
      <c r="BT10" s="420"/>
      <c r="BU10" s="421"/>
      <c r="BV10" s="419">
        <v>110836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56942</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8060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480000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8049</v>
      </c>
      <c r="S13" s="507"/>
      <c r="T13" s="507"/>
      <c r="U13" s="507"/>
      <c r="V13" s="508"/>
      <c r="W13" s="509" t="s">
        <v>131</v>
      </c>
      <c r="X13" s="405"/>
      <c r="Y13" s="405"/>
      <c r="Z13" s="405"/>
      <c r="AA13" s="405"/>
      <c r="AB13" s="406"/>
      <c r="AC13" s="372">
        <v>461</v>
      </c>
      <c r="AD13" s="373"/>
      <c r="AE13" s="373"/>
      <c r="AF13" s="373"/>
      <c r="AG13" s="374"/>
      <c r="AH13" s="372">
        <v>534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-78055</v>
      </c>
      <c r="BO13" s="420"/>
      <c r="BP13" s="420"/>
      <c r="BQ13" s="420"/>
      <c r="BR13" s="420"/>
      <c r="BS13" s="420"/>
      <c r="BT13" s="420"/>
      <c r="BU13" s="421"/>
      <c r="BV13" s="419">
        <v>-105597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v>
      </c>
      <c r="CU13" s="417"/>
      <c r="CV13" s="417"/>
      <c r="CW13" s="417"/>
      <c r="CX13" s="417"/>
      <c r="CY13" s="417"/>
      <c r="CZ13" s="417"/>
      <c r="DA13" s="418"/>
      <c r="DB13" s="416">
        <v>9.5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8369</v>
      </c>
      <c r="S14" s="507"/>
      <c r="T14" s="507"/>
      <c r="U14" s="507"/>
      <c r="V14" s="508"/>
      <c r="W14" s="510"/>
      <c r="X14" s="408"/>
      <c r="Y14" s="408"/>
      <c r="Z14" s="408"/>
      <c r="AA14" s="408"/>
      <c r="AB14" s="409"/>
      <c r="AC14" s="499">
        <v>11.6</v>
      </c>
      <c r="AD14" s="500"/>
      <c r="AE14" s="500"/>
      <c r="AF14" s="500"/>
      <c r="AG14" s="501"/>
      <c r="AH14" s="499">
        <v>12.4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57.1</v>
      </c>
      <c r="CU14" s="517"/>
      <c r="CV14" s="517"/>
      <c r="CW14" s="517"/>
      <c r="CX14" s="517"/>
      <c r="CY14" s="517"/>
      <c r="CZ14" s="517"/>
      <c r="DA14" s="518"/>
      <c r="DB14" s="516">
        <v>52.1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8350</v>
      </c>
      <c r="S15" s="507"/>
      <c r="T15" s="507"/>
      <c r="U15" s="507"/>
      <c r="V15" s="508"/>
      <c r="W15" s="509" t="s">
        <v>137</v>
      </c>
      <c r="X15" s="405"/>
      <c r="Y15" s="405"/>
      <c r="Z15" s="405"/>
      <c r="AA15" s="405"/>
      <c r="AB15" s="406"/>
      <c r="AC15" s="372">
        <v>996</v>
      </c>
      <c r="AD15" s="373"/>
      <c r="AE15" s="373"/>
      <c r="AF15" s="373"/>
      <c r="AG15" s="374"/>
      <c r="AH15" s="372">
        <v>1127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895884</v>
      </c>
      <c r="BO15" s="449"/>
      <c r="BP15" s="449"/>
      <c r="BQ15" s="449"/>
      <c r="BR15" s="449"/>
      <c r="BS15" s="449"/>
      <c r="BT15" s="449"/>
      <c r="BU15" s="450"/>
      <c r="BV15" s="448">
        <v>872023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v>
      </c>
      <c r="AD16" s="500"/>
      <c r="AE16" s="500"/>
      <c r="AF16" s="500"/>
      <c r="AG16" s="501"/>
      <c r="AH16" s="499">
        <v>26.2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3596742</v>
      </c>
      <c r="BO16" s="420"/>
      <c r="BP16" s="420"/>
      <c r="BQ16" s="420"/>
      <c r="BR16" s="420"/>
      <c r="BS16" s="420"/>
      <c r="BT16" s="420"/>
      <c r="BU16" s="421"/>
      <c r="BV16" s="419">
        <v>3578358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2526</v>
      </c>
      <c r="AD17" s="373"/>
      <c r="AE17" s="373"/>
      <c r="AF17" s="373"/>
      <c r="AG17" s="374"/>
      <c r="AH17" s="372">
        <v>2634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1100631</v>
      </c>
      <c r="BO17" s="420"/>
      <c r="BP17" s="420"/>
      <c r="BQ17" s="420"/>
      <c r="BR17" s="420"/>
      <c r="BS17" s="420"/>
      <c r="BT17" s="420"/>
      <c r="BU17" s="421"/>
      <c r="BV17" s="419">
        <v>1070350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214.92</v>
      </c>
      <c r="M18" s="472"/>
      <c r="N18" s="472"/>
      <c r="O18" s="472"/>
      <c r="P18" s="472"/>
      <c r="Q18" s="472"/>
      <c r="R18" s="473"/>
      <c r="S18" s="473"/>
      <c r="T18" s="473"/>
      <c r="U18" s="473"/>
      <c r="V18" s="474"/>
      <c r="W18" s="490"/>
      <c r="X18" s="491"/>
      <c r="Y18" s="491"/>
      <c r="Z18" s="491"/>
      <c r="AA18" s="491"/>
      <c r="AB18" s="515"/>
      <c r="AC18" s="389">
        <v>63.4</v>
      </c>
      <c r="AD18" s="390"/>
      <c r="AE18" s="390"/>
      <c r="AF18" s="390"/>
      <c r="AG18" s="475"/>
      <c r="AH18" s="389">
        <v>61.3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3566516</v>
      </c>
      <c r="BO18" s="420"/>
      <c r="BP18" s="420"/>
      <c r="BQ18" s="420"/>
      <c r="BR18" s="420"/>
      <c r="BS18" s="420"/>
      <c r="BT18" s="420"/>
      <c r="BU18" s="421"/>
      <c r="BV18" s="419">
        <v>3569914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5626141</v>
      </c>
      <c r="BO19" s="420"/>
      <c r="BP19" s="420"/>
      <c r="BQ19" s="420"/>
      <c r="BR19" s="420"/>
      <c r="BS19" s="420"/>
      <c r="BT19" s="420"/>
      <c r="BU19" s="421"/>
      <c r="BV19" s="419">
        <v>4873595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3351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6094174</v>
      </c>
      <c r="BO22" s="449"/>
      <c r="BP22" s="449"/>
      <c r="BQ22" s="449"/>
      <c r="BR22" s="449"/>
      <c r="BS22" s="449"/>
      <c r="BT22" s="449"/>
      <c r="BU22" s="450"/>
      <c r="BV22" s="448">
        <v>6152605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5158464</v>
      </c>
      <c r="BO23" s="420"/>
      <c r="BP23" s="420"/>
      <c r="BQ23" s="420"/>
      <c r="BR23" s="420"/>
      <c r="BS23" s="420"/>
      <c r="BT23" s="420"/>
      <c r="BU23" s="421"/>
      <c r="BV23" s="419">
        <v>5118022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7200</v>
      </c>
      <c r="R24" s="373"/>
      <c r="S24" s="373"/>
      <c r="T24" s="373"/>
      <c r="U24" s="373"/>
      <c r="V24" s="374"/>
      <c r="W24" s="462"/>
      <c r="X24" s="399"/>
      <c r="Y24" s="400"/>
      <c r="Z24" s="375" t="s">
        <v>162</v>
      </c>
      <c r="AA24" s="376"/>
      <c r="AB24" s="376"/>
      <c r="AC24" s="376"/>
      <c r="AD24" s="376"/>
      <c r="AE24" s="376"/>
      <c r="AF24" s="376"/>
      <c r="AG24" s="377"/>
      <c r="AH24" s="372">
        <v>119</v>
      </c>
      <c r="AI24" s="373"/>
      <c r="AJ24" s="373"/>
      <c r="AK24" s="373"/>
      <c r="AL24" s="374"/>
      <c r="AM24" s="372">
        <v>335342</v>
      </c>
      <c r="AN24" s="373"/>
      <c r="AO24" s="373"/>
      <c r="AP24" s="373"/>
      <c r="AQ24" s="373"/>
      <c r="AR24" s="374"/>
      <c r="AS24" s="372">
        <v>2818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4398943</v>
      </c>
      <c r="BO24" s="420"/>
      <c r="BP24" s="420"/>
      <c r="BQ24" s="420"/>
      <c r="BR24" s="420"/>
      <c r="BS24" s="420"/>
      <c r="BT24" s="420"/>
      <c r="BU24" s="421"/>
      <c r="BV24" s="419">
        <v>4272035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5550</v>
      </c>
      <c r="R25" s="373"/>
      <c r="S25" s="373"/>
      <c r="T25" s="373"/>
      <c r="U25" s="373"/>
      <c r="V25" s="374"/>
      <c r="W25" s="462"/>
      <c r="X25" s="399"/>
      <c r="Y25" s="400"/>
      <c r="Z25" s="375" t="s">
        <v>165</v>
      </c>
      <c r="AA25" s="376"/>
      <c r="AB25" s="376"/>
      <c r="AC25" s="376"/>
      <c r="AD25" s="376"/>
      <c r="AE25" s="376"/>
      <c r="AF25" s="376"/>
      <c r="AG25" s="377"/>
      <c r="AH25" s="372">
        <v>28</v>
      </c>
      <c r="AI25" s="373"/>
      <c r="AJ25" s="373"/>
      <c r="AK25" s="373"/>
      <c r="AL25" s="374"/>
      <c r="AM25" s="372">
        <v>77392</v>
      </c>
      <c r="AN25" s="373"/>
      <c r="AO25" s="373"/>
      <c r="AP25" s="373"/>
      <c r="AQ25" s="373"/>
      <c r="AR25" s="374"/>
      <c r="AS25" s="372">
        <v>2764</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21600</v>
      </c>
      <c r="BO25" s="449"/>
      <c r="BP25" s="449"/>
      <c r="BQ25" s="449"/>
      <c r="BR25" s="449"/>
      <c r="BS25" s="449"/>
      <c r="BT25" s="449"/>
      <c r="BU25" s="450"/>
      <c r="BV25" s="448">
        <v>29589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4900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2800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22705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2450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1002823</v>
      </c>
      <c r="BO28" s="449"/>
      <c r="BP28" s="449"/>
      <c r="BQ28" s="449"/>
      <c r="BR28" s="449"/>
      <c r="BS28" s="449"/>
      <c r="BT28" s="449"/>
      <c r="BU28" s="450"/>
      <c r="BV28" s="448">
        <v>1285820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2350</v>
      </c>
      <c r="R29" s="373"/>
      <c r="S29" s="373"/>
      <c r="T29" s="373"/>
      <c r="U29" s="373"/>
      <c r="V29" s="374"/>
      <c r="W29" s="463"/>
      <c r="X29" s="464"/>
      <c r="Y29" s="465"/>
      <c r="Z29" s="375" t="s">
        <v>178</v>
      </c>
      <c r="AA29" s="376"/>
      <c r="AB29" s="376"/>
      <c r="AC29" s="376"/>
      <c r="AD29" s="376"/>
      <c r="AE29" s="376"/>
      <c r="AF29" s="376"/>
      <c r="AG29" s="377"/>
      <c r="AH29" s="372">
        <v>120</v>
      </c>
      <c r="AI29" s="373"/>
      <c r="AJ29" s="373"/>
      <c r="AK29" s="373"/>
      <c r="AL29" s="374"/>
      <c r="AM29" s="372">
        <v>337435</v>
      </c>
      <c r="AN29" s="373"/>
      <c r="AO29" s="373"/>
      <c r="AP29" s="373"/>
      <c r="AQ29" s="373"/>
      <c r="AR29" s="374"/>
      <c r="AS29" s="372">
        <v>2812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t="s">
        <v>122</v>
      </c>
      <c r="BO29" s="420"/>
      <c r="BP29" s="420"/>
      <c r="BQ29" s="420"/>
      <c r="BR29" s="420"/>
      <c r="BS29" s="420"/>
      <c r="BT29" s="420"/>
      <c r="BU29" s="421"/>
      <c r="BV29" s="419">
        <v>1684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323638</v>
      </c>
      <c r="BO30" s="454"/>
      <c r="BP30" s="454"/>
      <c r="BQ30" s="454"/>
      <c r="BR30" s="454"/>
      <c r="BS30" s="454"/>
      <c r="BT30" s="454"/>
      <c r="BU30" s="455"/>
      <c r="BV30" s="453">
        <v>462223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八郎湖周辺清掃事務組合（一般会計）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あったか五城目</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障害認定事業特別会計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秋田県市町村総合事務組合（一般会計）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秋田県青果物基金協会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秋田県市町村総合事務組合（交通災害共済事業等特別会計）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秋田県市町村会館管理組合（一般会計）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秋田県後期高齢者医療広域連合（一般会計）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秋田県後期高齢者医療広域連合（後期高齢者医療特別会計）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秋田県町村電算システム共同事業組合（一般会計）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igOSgQcVLjaBVL9IoE4eUhhbMz/rX3RClh0rfalcQyqug3cT4iKWL74VEmNkbF/JByZ8lDLEUy/8nthGDMFSw==" saltValue="l0Zuoo/k1O4m4y/cUCt9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723772</v>
      </c>
      <c r="S5" s="677"/>
      <c r="T5" s="677"/>
      <c r="U5" s="677"/>
      <c r="V5" s="677"/>
      <c r="W5" s="677"/>
      <c r="X5" s="677"/>
      <c r="Y5" s="702"/>
      <c r="Z5" s="715">
        <v>8.8000000000000007</v>
      </c>
      <c r="AA5" s="715"/>
      <c r="AB5" s="715"/>
      <c r="AC5" s="715"/>
      <c r="AD5" s="716">
        <v>723772</v>
      </c>
      <c r="AE5" s="716"/>
      <c r="AF5" s="716"/>
      <c r="AG5" s="716"/>
      <c r="AH5" s="716"/>
      <c r="AI5" s="716"/>
      <c r="AJ5" s="716"/>
      <c r="AK5" s="716"/>
      <c r="AL5" s="703">
        <v>19.2</v>
      </c>
      <c r="AM5" s="685"/>
      <c r="AN5" s="685"/>
      <c r="AO5" s="704"/>
      <c r="AP5" s="679" t="s">
        <v>217</v>
      </c>
      <c r="AQ5" s="680"/>
      <c r="AR5" s="680"/>
      <c r="AS5" s="680"/>
      <c r="AT5" s="680"/>
      <c r="AU5" s="680"/>
      <c r="AV5" s="680"/>
      <c r="AW5" s="680"/>
      <c r="AX5" s="680"/>
      <c r="AY5" s="680"/>
      <c r="AZ5" s="680"/>
      <c r="BA5" s="680"/>
      <c r="BB5" s="680"/>
      <c r="BC5" s="680"/>
      <c r="BD5" s="680"/>
      <c r="BE5" s="680"/>
      <c r="BF5" s="681"/>
      <c r="BG5" s="621">
        <v>721806</v>
      </c>
      <c r="BH5" s="622"/>
      <c r="BI5" s="622"/>
      <c r="BJ5" s="622"/>
      <c r="BK5" s="622"/>
      <c r="BL5" s="622"/>
      <c r="BM5" s="622"/>
      <c r="BN5" s="623"/>
      <c r="BO5" s="659">
        <v>99.7</v>
      </c>
      <c r="BP5" s="659"/>
      <c r="BQ5" s="659"/>
      <c r="BR5" s="659"/>
      <c r="BS5" s="660" t="s">
        <v>122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88470</v>
      </c>
      <c r="S6" s="622"/>
      <c r="T6" s="622"/>
      <c r="U6" s="622"/>
      <c r="V6" s="622"/>
      <c r="W6" s="622"/>
      <c r="X6" s="622"/>
      <c r="Y6" s="623"/>
      <c r="Z6" s="659">
        <v>1.1000000000000001</v>
      </c>
      <c r="AA6" s="659"/>
      <c r="AB6" s="659"/>
      <c r="AC6" s="659"/>
      <c r="AD6" s="660">
        <v>88470</v>
      </c>
      <c r="AE6" s="660"/>
      <c r="AF6" s="660"/>
      <c r="AG6" s="660"/>
      <c r="AH6" s="660"/>
      <c r="AI6" s="660"/>
      <c r="AJ6" s="660"/>
      <c r="AK6" s="660"/>
      <c r="AL6" s="624">
        <v>2.4</v>
      </c>
      <c r="AM6" s="625"/>
      <c r="AN6" s="625"/>
      <c r="AO6" s="661"/>
      <c r="AP6" s="618" t="s">
        <v>222</v>
      </c>
      <c r="AQ6" s="619"/>
      <c r="AR6" s="619"/>
      <c r="AS6" s="619"/>
      <c r="AT6" s="619"/>
      <c r="AU6" s="619"/>
      <c r="AV6" s="619"/>
      <c r="AW6" s="619"/>
      <c r="AX6" s="619"/>
      <c r="AY6" s="619"/>
      <c r="AZ6" s="619"/>
      <c r="BA6" s="619"/>
      <c r="BB6" s="619"/>
      <c r="BC6" s="619"/>
      <c r="BD6" s="619"/>
      <c r="BE6" s="619"/>
      <c r="BF6" s="620"/>
      <c r="BG6" s="621">
        <v>721806</v>
      </c>
      <c r="BH6" s="622"/>
      <c r="BI6" s="622"/>
      <c r="BJ6" s="622"/>
      <c r="BK6" s="622"/>
      <c r="BL6" s="622"/>
      <c r="BM6" s="622"/>
      <c r="BN6" s="623"/>
      <c r="BO6" s="659">
        <v>99.7</v>
      </c>
      <c r="BP6" s="659"/>
      <c r="BQ6" s="659"/>
      <c r="BR6" s="659"/>
      <c r="BS6" s="660" t="s">
        <v>122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73184</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73184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174</v>
      </c>
      <c r="S7" s="622"/>
      <c r="T7" s="622"/>
      <c r="U7" s="622"/>
      <c r="V7" s="622"/>
      <c r="W7" s="622"/>
      <c r="X7" s="622"/>
      <c r="Y7" s="623"/>
      <c r="Z7" s="659">
        <v>0</v>
      </c>
      <c r="AA7" s="659"/>
      <c r="AB7" s="659"/>
      <c r="AC7" s="659"/>
      <c r="AD7" s="660">
        <v>174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271557</v>
      </c>
      <c r="BH7" s="622"/>
      <c r="BI7" s="622"/>
      <c r="BJ7" s="622"/>
      <c r="BK7" s="622"/>
      <c r="BL7" s="622"/>
      <c r="BM7" s="622"/>
      <c r="BN7" s="623"/>
      <c r="BO7" s="659">
        <v>37.5</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852207</v>
      </c>
      <c r="CS7" s="622"/>
      <c r="CT7" s="622"/>
      <c r="CU7" s="622"/>
      <c r="CV7" s="622"/>
      <c r="CW7" s="622"/>
      <c r="CX7" s="622"/>
      <c r="CY7" s="623"/>
      <c r="CZ7" s="659">
        <v>11</v>
      </c>
      <c r="DA7" s="659"/>
      <c r="DB7" s="659"/>
      <c r="DC7" s="659"/>
      <c r="DD7" s="627">
        <v>10406</v>
      </c>
      <c r="DE7" s="622"/>
      <c r="DF7" s="622"/>
      <c r="DG7" s="622"/>
      <c r="DH7" s="622"/>
      <c r="DI7" s="622"/>
      <c r="DJ7" s="622"/>
      <c r="DK7" s="622"/>
      <c r="DL7" s="622"/>
      <c r="DM7" s="622"/>
      <c r="DN7" s="622"/>
      <c r="DO7" s="622"/>
      <c r="DP7" s="623"/>
      <c r="DQ7" s="627">
        <v>757249</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1924</v>
      </c>
      <c r="S8" s="622"/>
      <c r="T8" s="622"/>
      <c r="U8" s="622"/>
      <c r="V8" s="622"/>
      <c r="W8" s="622"/>
      <c r="X8" s="622"/>
      <c r="Y8" s="623"/>
      <c r="Z8" s="659">
        <v>0</v>
      </c>
      <c r="AA8" s="659"/>
      <c r="AB8" s="659"/>
      <c r="AC8" s="659"/>
      <c r="AD8" s="660">
        <v>1924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12948</v>
      </c>
      <c r="BH8" s="622"/>
      <c r="BI8" s="622"/>
      <c r="BJ8" s="622"/>
      <c r="BK8" s="622"/>
      <c r="BL8" s="622"/>
      <c r="BM8" s="622"/>
      <c r="BN8" s="623"/>
      <c r="BO8" s="659">
        <v>1.8</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2392063</v>
      </c>
      <c r="CS8" s="622"/>
      <c r="CT8" s="622"/>
      <c r="CU8" s="622"/>
      <c r="CV8" s="622"/>
      <c r="CW8" s="622"/>
      <c r="CX8" s="622"/>
      <c r="CY8" s="623"/>
      <c r="CZ8" s="659">
        <v>30.9</v>
      </c>
      <c r="DA8" s="659"/>
      <c r="DB8" s="659"/>
      <c r="DC8" s="659"/>
      <c r="DD8" s="627">
        <v>84716</v>
      </c>
      <c r="DE8" s="622"/>
      <c r="DF8" s="622"/>
      <c r="DG8" s="622"/>
      <c r="DH8" s="622"/>
      <c r="DI8" s="622"/>
      <c r="DJ8" s="622"/>
      <c r="DK8" s="622"/>
      <c r="DL8" s="622"/>
      <c r="DM8" s="622"/>
      <c r="DN8" s="622"/>
      <c r="DO8" s="622"/>
      <c r="DP8" s="623"/>
      <c r="DQ8" s="627">
        <v>1414325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2579</v>
      </c>
      <c r="S9" s="622"/>
      <c r="T9" s="622"/>
      <c r="U9" s="622"/>
      <c r="V9" s="622"/>
      <c r="W9" s="622"/>
      <c r="X9" s="622"/>
      <c r="Y9" s="623"/>
      <c r="Z9" s="659">
        <v>0</v>
      </c>
      <c r="AA9" s="659"/>
      <c r="AB9" s="659"/>
      <c r="AC9" s="659"/>
      <c r="AD9" s="660">
        <v>2579</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232355</v>
      </c>
      <c r="BH9" s="622"/>
      <c r="BI9" s="622"/>
      <c r="BJ9" s="622"/>
      <c r="BK9" s="622"/>
      <c r="BL9" s="622"/>
      <c r="BM9" s="622"/>
      <c r="BN9" s="623"/>
      <c r="BO9" s="659">
        <v>32.1</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525644</v>
      </c>
      <c r="CS9" s="622"/>
      <c r="CT9" s="622"/>
      <c r="CU9" s="622"/>
      <c r="CV9" s="622"/>
      <c r="CW9" s="622"/>
      <c r="CX9" s="622"/>
      <c r="CY9" s="623"/>
      <c r="CZ9" s="659">
        <v>6.8</v>
      </c>
      <c r="DA9" s="659"/>
      <c r="DB9" s="659"/>
      <c r="DC9" s="659"/>
      <c r="DD9" s="627">
        <v>49278</v>
      </c>
      <c r="DE9" s="622"/>
      <c r="DF9" s="622"/>
      <c r="DG9" s="622"/>
      <c r="DH9" s="622"/>
      <c r="DI9" s="622"/>
      <c r="DJ9" s="622"/>
      <c r="DK9" s="622"/>
      <c r="DL9" s="622"/>
      <c r="DM9" s="622"/>
      <c r="DN9" s="622"/>
      <c r="DO9" s="622"/>
      <c r="DP9" s="623"/>
      <c r="DQ9" s="627">
        <v>381327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18160</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20020</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16</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212377</v>
      </c>
      <c r="S11" s="622"/>
      <c r="T11" s="622"/>
      <c r="U11" s="622"/>
      <c r="V11" s="622"/>
      <c r="W11" s="622"/>
      <c r="X11" s="622"/>
      <c r="Y11" s="623"/>
      <c r="Z11" s="624">
        <v>2.6</v>
      </c>
      <c r="AA11" s="625"/>
      <c r="AB11" s="625"/>
      <c r="AC11" s="626"/>
      <c r="AD11" s="627">
        <v>212377</v>
      </c>
      <c r="AE11" s="622"/>
      <c r="AF11" s="622"/>
      <c r="AG11" s="622"/>
      <c r="AH11" s="622"/>
      <c r="AI11" s="622"/>
      <c r="AJ11" s="622"/>
      <c r="AK11" s="623"/>
      <c r="AL11" s="624">
        <v>5.6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8094</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314867</v>
      </c>
      <c r="CS11" s="622"/>
      <c r="CT11" s="622"/>
      <c r="CU11" s="622"/>
      <c r="CV11" s="622"/>
      <c r="CW11" s="622"/>
      <c r="CX11" s="622"/>
      <c r="CY11" s="623"/>
      <c r="CZ11" s="659">
        <v>4.0999999999999996</v>
      </c>
      <c r="DA11" s="659"/>
      <c r="DB11" s="659"/>
      <c r="DC11" s="659"/>
      <c r="DD11" s="627">
        <v>71212</v>
      </c>
      <c r="DE11" s="622"/>
      <c r="DF11" s="622"/>
      <c r="DG11" s="622"/>
      <c r="DH11" s="622"/>
      <c r="DI11" s="622"/>
      <c r="DJ11" s="622"/>
      <c r="DK11" s="622"/>
      <c r="DL11" s="622"/>
      <c r="DM11" s="622"/>
      <c r="DN11" s="622"/>
      <c r="DO11" s="622"/>
      <c r="DP11" s="623"/>
      <c r="DQ11" s="627">
        <v>158015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363311</v>
      </c>
      <c r="BH12" s="622"/>
      <c r="BI12" s="622"/>
      <c r="BJ12" s="622"/>
      <c r="BK12" s="622"/>
      <c r="BL12" s="622"/>
      <c r="BM12" s="622"/>
      <c r="BN12" s="623"/>
      <c r="BO12" s="659">
        <v>50.2</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311468</v>
      </c>
      <c r="CS12" s="622"/>
      <c r="CT12" s="622"/>
      <c r="CU12" s="622"/>
      <c r="CV12" s="622"/>
      <c r="CW12" s="622"/>
      <c r="CX12" s="622"/>
      <c r="CY12" s="623"/>
      <c r="CZ12" s="659">
        <v>4</v>
      </c>
      <c r="DA12" s="659"/>
      <c r="DB12" s="659"/>
      <c r="DC12" s="659"/>
      <c r="DD12" s="627">
        <v>10772</v>
      </c>
      <c r="DE12" s="622"/>
      <c r="DF12" s="622"/>
      <c r="DG12" s="622"/>
      <c r="DH12" s="622"/>
      <c r="DI12" s="622"/>
      <c r="DJ12" s="622"/>
      <c r="DK12" s="622"/>
      <c r="DL12" s="622"/>
      <c r="DM12" s="622"/>
      <c r="DN12" s="622"/>
      <c r="DO12" s="622"/>
      <c r="DP12" s="623"/>
      <c r="DQ12" s="627">
        <v>250206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348630</v>
      </c>
      <c r="BH13" s="622"/>
      <c r="BI13" s="622"/>
      <c r="BJ13" s="622"/>
      <c r="BK13" s="622"/>
      <c r="BL13" s="622"/>
      <c r="BM13" s="622"/>
      <c r="BN13" s="623"/>
      <c r="BO13" s="659">
        <v>48.2</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610242</v>
      </c>
      <c r="CS13" s="622"/>
      <c r="CT13" s="622"/>
      <c r="CU13" s="622"/>
      <c r="CV13" s="622"/>
      <c r="CW13" s="622"/>
      <c r="CX13" s="622"/>
      <c r="CY13" s="623"/>
      <c r="CZ13" s="659">
        <v>7.9</v>
      </c>
      <c r="DA13" s="659"/>
      <c r="DB13" s="659"/>
      <c r="DC13" s="659"/>
      <c r="DD13" s="627">
        <v>187088</v>
      </c>
      <c r="DE13" s="622"/>
      <c r="DF13" s="622"/>
      <c r="DG13" s="622"/>
      <c r="DH13" s="622"/>
      <c r="DI13" s="622"/>
      <c r="DJ13" s="622"/>
      <c r="DK13" s="622"/>
      <c r="DL13" s="622"/>
      <c r="DM13" s="622"/>
      <c r="DN13" s="622"/>
      <c r="DO13" s="622"/>
      <c r="DP13" s="623"/>
      <c r="DQ13" s="627">
        <v>429165</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264</v>
      </c>
      <c r="S14" s="622"/>
      <c r="T14" s="622"/>
      <c r="U14" s="622"/>
      <c r="V14" s="622"/>
      <c r="W14" s="622"/>
      <c r="X14" s="622"/>
      <c r="Y14" s="623"/>
      <c r="Z14" s="659">
        <v>0</v>
      </c>
      <c r="AA14" s="659"/>
      <c r="AB14" s="659"/>
      <c r="AC14" s="659"/>
      <c r="AD14" s="660">
        <v>264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32599</v>
      </c>
      <c r="BH14" s="622"/>
      <c r="BI14" s="622"/>
      <c r="BJ14" s="622"/>
      <c r="BK14" s="622"/>
      <c r="BL14" s="622"/>
      <c r="BM14" s="622"/>
      <c r="BN14" s="623"/>
      <c r="BO14" s="659">
        <v>4.5</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294698</v>
      </c>
      <c r="CS14" s="622"/>
      <c r="CT14" s="622"/>
      <c r="CU14" s="622"/>
      <c r="CV14" s="622"/>
      <c r="CW14" s="622"/>
      <c r="CX14" s="622"/>
      <c r="CY14" s="623"/>
      <c r="CZ14" s="659">
        <v>3.8</v>
      </c>
      <c r="DA14" s="659"/>
      <c r="DB14" s="659"/>
      <c r="DC14" s="659"/>
      <c r="DD14" s="627">
        <v>30660</v>
      </c>
      <c r="DE14" s="622"/>
      <c r="DF14" s="622"/>
      <c r="DG14" s="622"/>
      <c r="DH14" s="622"/>
      <c r="DI14" s="622"/>
      <c r="DJ14" s="622"/>
      <c r="DK14" s="622"/>
      <c r="DL14" s="622"/>
      <c r="DM14" s="622"/>
      <c r="DN14" s="622"/>
      <c r="DO14" s="622"/>
      <c r="DP14" s="623"/>
      <c r="DQ14" s="627">
        <v>262864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54339</v>
      </c>
      <c r="BH15" s="622"/>
      <c r="BI15" s="622"/>
      <c r="BJ15" s="622"/>
      <c r="BK15" s="622"/>
      <c r="BL15" s="622"/>
      <c r="BM15" s="622"/>
      <c r="BN15" s="623"/>
      <c r="BO15" s="659">
        <v>7.5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553266</v>
      </c>
      <c r="CS15" s="622"/>
      <c r="CT15" s="622"/>
      <c r="CU15" s="622"/>
      <c r="CV15" s="622"/>
      <c r="CW15" s="622"/>
      <c r="CX15" s="622"/>
      <c r="CY15" s="623"/>
      <c r="CZ15" s="659">
        <v>7.2</v>
      </c>
      <c r="DA15" s="659"/>
      <c r="DB15" s="659"/>
      <c r="DC15" s="659"/>
      <c r="DD15" s="627">
        <v>31131</v>
      </c>
      <c r="DE15" s="622"/>
      <c r="DF15" s="622"/>
      <c r="DG15" s="622"/>
      <c r="DH15" s="622"/>
      <c r="DI15" s="622"/>
      <c r="DJ15" s="622"/>
      <c r="DK15" s="622"/>
      <c r="DL15" s="622"/>
      <c r="DM15" s="622"/>
      <c r="DN15" s="622"/>
      <c r="DO15" s="622"/>
      <c r="DP15" s="623"/>
      <c r="DQ15" s="627">
        <v>484989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3560</v>
      </c>
      <c r="S16" s="622"/>
      <c r="T16" s="622"/>
      <c r="U16" s="622"/>
      <c r="V16" s="622"/>
      <c r="W16" s="622"/>
      <c r="X16" s="622"/>
      <c r="Y16" s="623"/>
      <c r="Z16" s="659">
        <v>0</v>
      </c>
      <c r="AA16" s="659"/>
      <c r="AB16" s="659"/>
      <c r="AC16" s="659"/>
      <c r="AD16" s="660">
        <v>3560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1204605</v>
      </c>
      <c r="CS16" s="622"/>
      <c r="CT16" s="622"/>
      <c r="CU16" s="622"/>
      <c r="CV16" s="622"/>
      <c r="CW16" s="622"/>
      <c r="CX16" s="622"/>
      <c r="CY16" s="623"/>
      <c r="CZ16" s="659">
        <v>15.6</v>
      </c>
      <c r="DA16" s="659"/>
      <c r="DB16" s="659"/>
      <c r="DC16" s="659"/>
      <c r="DD16" s="627" t="s">
        <v>122</v>
      </c>
      <c r="DE16" s="622"/>
      <c r="DF16" s="622"/>
      <c r="DG16" s="622"/>
      <c r="DH16" s="622"/>
      <c r="DI16" s="622"/>
      <c r="DJ16" s="622"/>
      <c r="DK16" s="622"/>
      <c r="DL16" s="622"/>
      <c r="DM16" s="622"/>
      <c r="DN16" s="622"/>
      <c r="DO16" s="622"/>
      <c r="DP16" s="623"/>
      <c r="DQ16" s="627">
        <v>370380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11848</v>
      </c>
      <c r="S17" s="622"/>
      <c r="T17" s="622"/>
      <c r="U17" s="622"/>
      <c r="V17" s="622"/>
      <c r="W17" s="622"/>
      <c r="X17" s="622"/>
      <c r="Y17" s="623"/>
      <c r="Z17" s="659">
        <v>0.1</v>
      </c>
      <c r="AA17" s="659"/>
      <c r="AB17" s="659"/>
      <c r="AC17" s="659"/>
      <c r="AD17" s="660">
        <v>11848</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578044</v>
      </c>
      <c r="CS17" s="622"/>
      <c r="CT17" s="622"/>
      <c r="CU17" s="622"/>
      <c r="CV17" s="622"/>
      <c r="CW17" s="622"/>
      <c r="CX17" s="622"/>
      <c r="CY17" s="623"/>
      <c r="CZ17" s="659">
        <v>7.5</v>
      </c>
      <c r="DA17" s="659"/>
      <c r="DB17" s="659"/>
      <c r="DC17" s="659"/>
      <c r="DD17" s="627" t="s">
        <v>122</v>
      </c>
      <c r="DE17" s="622"/>
      <c r="DF17" s="622"/>
      <c r="DG17" s="622"/>
      <c r="DH17" s="622"/>
      <c r="DI17" s="622"/>
      <c r="DJ17" s="622"/>
      <c r="DK17" s="622"/>
      <c r="DL17" s="622"/>
      <c r="DM17" s="622"/>
      <c r="DN17" s="622"/>
      <c r="DO17" s="622"/>
      <c r="DP17" s="623"/>
      <c r="DQ17" s="627">
        <v>578044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4254</v>
      </c>
      <c r="S18" s="622"/>
      <c r="T18" s="622"/>
      <c r="U18" s="622"/>
      <c r="V18" s="622"/>
      <c r="W18" s="622"/>
      <c r="X18" s="622"/>
      <c r="Y18" s="623"/>
      <c r="Z18" s="659">
        <v>0.1</v>
      </c>
      <c r="AA18" s="659"/>
      <c r="AB18" s="659"/>
      <c r="AC18" s="659"/>
      <c r="AD18" s="660">
        <v>4254</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3427</v>
      </c>
      <c r="S19" s="622"/>
      <c r="T19" s="622"/>
      <c r="U19" s="622"/>
      <c r="V19" s="622"/>
      <c r="W19" s="622"/>
      <c r="X19" s="622"/>
      <c r="Y19" s="623"/>
      <c r="Z19" s="659">
        <v>0</v>
      </c>
      <c r="AA19" s="659"/>
      <c r="AB19" s="659"/>
      <c r="AC19" s="659"/>
      <c r="AD19" s="660">
        <v>3427</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1966</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827</v>
      </c>
      <c r="S20" s="622"/>
      <c r="T20" s="622"/>
      <c r="U20" s="622"/>
      <c r="V20" s="622"/>
      <c r="W20" s="622"/>
      <c r="X20" s="622"/>
      <c r="Y20" s="623"/>
      <c r="Z20" s="659">
        <v>0</v>
      </c>
      <c r="AA20" s="659"/>
      <c r="AB20" s="659"/>
      <c r="AC20" s="659"/>
      <c r="AD20" s="660">
        <v>827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1966</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7730308</v>
      </c>
      <c r="CS20" s="622"/>
      <c r="CT20" s="622"/>
      <c r="CU20" s="622"/>
      <c r="CV20" s="622"/>
      <c r="CW20" s="622"/>
      <c r="CX20" s="622"/>
      <c r="CY20" s="623"/>
      <c r="CZ20" s="659">
        <v>100</v>
      </c>
      <c r="DA20" s="659"/>
      <c r="DB20" s="659"/>
      <c r="DC20" s="659"/>
      <c r="DD20" s="627">
        <v>475263</v>
      </c>
      <c r="DE20" s="622"/>
      <c r="DF20" s="622"/>
      <c r="DG20" s="622"/>
      <c r="DH20" s="622"/>
      <c r="DI20" s="622"/>
      <c r="DJ20" s="622"/>
      <c r="DK20" s="622"/>
      <c r="DL20" s="622"/>
      <c r="DM20" s="622"/>
      <c r="DN20" s="622"/>
      <c r="DO20" s="622"/>
      <c r="DP20" s="623"/>
      <c r="DQ20" s="627">
        <v>5159764</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3295428</v>
      </c>
      <c r="S21" s="622"/>
      <c r="T21" s="622"/>
      <c r="U21" s="622"/>
      <c r="V21" s="622"/>
      <c r="W21" s="622"/>
      <c r="X21" s="622"/>
      <c r="Y21" s="623"/>
      <c r="Z21" s="659">
        <v>40.200000000000003</v>
      </c>
      <c r="AA21" s="659"/>
      <c r="AB21" s="659"/>
      <c r="AC21" s="659"/>
      <c r="AD21" s="660">
        <v>2701402</v>
      </c>
      <c r="AE21" s="660"/>
      <c r="AF21" s="660"/>
      <c r="AG21" s="660"/>
      <c r="AH21" s="660"/>
      <c r="AI21" s="660"/>
      <c r="AJ21" s="660"/>
      <c r="AK21" s="660"/>
      <c r="AL21" s="624">
        <v>71.8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1966</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2701402</v>
      </c>
      <c r="S22" s="622"/>
      <c r="T22" s="622"/>
      <c r="U22" s="622"/>
      <c r="V22" s="622"/>
      <c r="W22" s="622"/>
      <c r="X22" s="622"/>
      <c r="Y22" s="623"/>
      <c r="Z22" s="659">
        <v>33</v>
      </c>
      <c r="AA22" s="659"/>
      <c r="AB22" s="659"/>
      <c r="AC22" s="659"/>
      <c r="AD22" s="660">
        <v>2701402</v>
      </c>
      <c r="AE22" s="660"/>
      <c r="AF22" s="660"/>
      <c r="AG22" s="660"/>
      <c r="AH22" s="660"/>
      <c r="AI22" s="660"/>
      <c r="AJ22" s="660"/>
      <c r="AK22" s="660"/>
      <c r="AL22" s="624">
        <v>71.8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594026</v>
      </c>
      <c r="S23" s="622"/>
      <c r="T23" s="622"/>
      <c r="U23" s="622"/>
      <c r="V23" s="622"/>
      <c r="W23" s="622"/>
      <c r="X23" s="622"/>
      <c r="Y23" s="623"/>
      <c r="Z23" s="659">
        <v>7.2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2653189</v>
      </c>
      <c r="CS24" s="677"/>
      <c r="CT24" s="677"/>
      <c r="CU24" s="677"/>
      <c r="CV24" s="677"/>
      <c r="CW24" s="677"/>
      <c r="CX24" s="677"/>
      <c r="CY24" s="702"/>
      <c r="CZ24" s="703">
        <v>34.299999999999997</v>
      </c>
      <c r="DA24" s="685"/>
      <c r="DB24" s="685"/>
      <c r="DC24" s="705"/>
      <c r="DD24" s="701">
        <v>2068977</v>
      </c>
      <c r="DE24" s="677"/>
      <c r="DF24" s="677"/>
      <c r="DG24" s="677"/>
      <c r="DH24" s="677"/>
      <c r="DI24" s="677"/>
      <c r="DJ24" s="677"/>
      <c r="DK24" s="702"/>
      <c r="DL24" s="701">
        <v>1848390</v>
      </c>
      <c r="DM24" s="677"/>
      <c r="DN24" s="677"/>
      <c r="DO24" s="677"/>
      <c r="DP24" s="677"/>
      <c r="DQ24" s="677"/>
      <c r="DR24" s="677"/>
      <c r="DS24" s="677"/>
      <c r="DT24" s="677"/>
      <c r="DU24" s="677"/>
      <c r="DV24" s="702"/>
      <c r="DW24" s="703">
        <v>48.9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4344650</v>
      </c>
      <c r="S25" s="622"/>
      <c r="T25" s="622"/>
      <c r="U25" s="622"/>
      <c r="V25" s="622"/>
      <c r="W25" s="622"/>
      <c r="X25" s="622"/>
      <c r="Y25" s="623"/>
      <c r="Z25" s="659">
        <v>53</v>
      </c>
      <c r="AA25" s="659"/>
      <c r="AB25" s="659"/>
      <c r="AC25" s="659"/>
      <c r="AD25" s="660">
        <v>3750624</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1098898</v>
      </c>
      <c r="CS25" s="634"/>
      <c r="CT25" s="634"/>
      <c r="CU25" s="634"/>
      <c r="CV25" s="634"/>
      <c r="CW25" s="634"/>
      <c r="CX25" s="634"/>
      <c r="CY25" s="635"/>
      <c r="CZ25" s="624">
        <v>14.2</v>
      </c>
      <c r="DA25" s="636"/>
      <c r="DB25" s="636"/>
      <c r="DC25" s="637"/>
      <c r="DD25" s="627">
        <v>1045674</v>
      </c>
      <c r="DE25" s="634"/>
      <c r="DF25" s="634"/>
      <c r="DG25" s="634"/>
      <c r="DH25" s="634"/>
      <c r="DI25" s="634"/>
      <c r="DJ25" s="634"/>
      <c r="DK25" s="635"/>
      <c r="DL25" s="627">
        <v>1010114</v>
      </c>
      <c r="DM25" s="634"/>
      <c r="DN25" s="634"/>
      <c r="DO25" s="634"/>
      <c r="DP25" s="634"/>
      <c r="DQ25" s="634"/>
      <c r="DR25" s="634"/>
      <c r="DS25" s="634"/>
      <c r="DT25" s="634"/>
      <c r="DU25" s="634"/>
      <c r="DV25" s="635"/>
      <c r="DW25" s="624">
        <v>26.7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540</v>
      </c>
      <c r="S26" s="622"/>
      <c r="T26" s="622"/>
      <c r="U26" s="622"/>
      <c r="V26" s="622"/>
      <c r="W26" s="622"/>
      <c r="X26" s="622"/>
      <c r="Y26" s="623"/>
      <c r="Z26" s="659">
        <v>0</v>
      </c>
      <c r="AA26" s="659"/>
      <c r="AB26" s="659"/>
      <c r="AC26" s="659"/>
      <c r="AD26" s="660">
        <v>540</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639839</v>
      </c>
      <c r="CS26" s="622"/>
      <c r="CT26" s="622"/>
      <c r="CU26" s="622"/>
      <c r="CV26" s="622"/>
      <c r="CW26" s="622"/>
      <c r="CX26" s="622"/>
      <c r="CY26" s="623"/>
      <c r="CZ26" s="624">
        <v>8.3000000000000007</v>
      </c>
      <c r="DA26" s="636"/>
      <c r="DB26" s="636"/>
      <c r="DC26" s="637"/>
      <c r="DD26" s="627">
        <v>608503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17249</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723772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976247</v>
      </c>
      <c r="CS27" s="634"/>
      <c r="CT27" s="634"/>
      <c r="CU27" s="634"/>
      <c r="CV27" s="634"/>
      <c r="CW27" s="634"/>
      <c r="CX27" s="634"/>
      <c r="CY27" s="635"/>
      <c r="CZ27" s="624">
        <v>12.6</v>
      </c>
      <c r="DA27" s="636"/>
      <c r="DB27" s="636"/>
      <c r="DC27" s="637"/>
      <c r="DD27" s="627">
        <v>445259</v>
      </c>
      <c r="DE27" s="634"/>
      <c r="DF27" s="634"/>
      <c r="DG27" s="634"/>
      <c r="DH27" s="634"/>
      <c r="DI27" s="634"/>
      <c r="DJ27" s="634"/>
      <c r="DK27" s="635"/>
      <c r="DL27" s="627">
        <v>260232</v>
      </c>
      <c r="DM27" s="634"/>
      <c r="DN27" s="634"/>
      <c r="DO27" s="634"/>
      <c r="DP27" s="634"/>
      <c r="DQ27" s="634"/>
      <c r="DR27" s="634"/>
      <c r="DS27" s="634"/>
      <c r="DT27" s="634"/>
      <c r="DU27" s="634"/>
      <c r="DV27" s="635"/>
      <c r="DW27" s="624">
        <v>6.9</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29057</v>
      </c>
      <c r="S28" s="622"/>
      <c r="T28" s="622"/>
      <c r="U28" s="622"/>
      <c r="V28" s="622"/>
      <c r="W28" s="622"/>
      <c r="X28" s="622"/>
      <c r="Y28" s="623"/>
      <c r="Z28" s="659">
        <v>0.4</v>
      </c>
      <c r="AA28" s="659"/>
      <c r="AB28" s="659"/>
      <c r="AC28" s="659"/>
      <c r="AD28" s="660">
        <v>3117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578044</v>
      </c>
      <c r="CS28" s="622"/>
      <c r="CT28" s="622"/>
      <c r="CU28" s="622"/>
      <c r="CV28" s="622"/>
      <c r="CW28" s="622"/>
      <c r="CX28" s="622"/>
      <c r="CY28" s="623"/>
      <c r="CZ28" s="624">
        <v>7.5</v>
      </c>
      <c r="DA28" s="636"/>
      <c r="DB28" s="636"/>
      <c r="DC28" s="637"/>
      <c r="DD28" s="627">
        <v>578044</v>
      </c>
      <c r="DE28" s="622"/>
      <c r="DF28" s="622"/>
      <c r="DG28" s="622"/>
      <c r="DH28" s="622"/>
      <c r="DI28" s="622"/>
      <c r="DJ28" s="622"/>
      <c r="DK28" s="623"/>
      <c r="DL28" s="627">
        <v>578044</v>
      </c>
      <c r="DM28" s="622"/>
      <c r="DN28" s="622"/>
      <c r="DO28" s="622"/>
      <c r="DP28" s="622"/>
      <c r="DQ28" s="622"/>
      <c r="DR28" s="622"/>
      <c r="DS28" s="622"/>
      <c r="DT28" s="622"/>
      <c r="DU28" s="622"/>
      <c r="DV28" s="623"/>
      <c r="DW28" s="624">
        <v>15.3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25978</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577089</v>
      </c>
      <c r="CS29" s="634"/>
      <c r="CT29" s="634"/>
      <c r="CU29" s="634"/>
      <c r="CV29" s="634"/>
      <c r="CW29" s="634"/>
      <c r="CX29" s="634"/>
      <c r="CY29" s="635"/>
      <c r="CZ29" s="624">
        <v>7.5</v>
      </c>
      <c r="DA29" s="636"/>
      <c r="DB29" s="636"/>
      <c r="DC29" s="637"/>
      <c r="DD29" s="627">
        <v>577089</v>
      </c>
      <c r="DE29" s="634"/>
      <c r="DF29" s="634"/>
      <c r="DG29" s="634"/>
      <c r="DH29" s="634"/>
      <c r="DI29" s="634"/>
      <c r="DJ29" s="634"/>
      <c r="DK29" s="635"/>
      <c r="DL29" s="627">
        <v>577089</v>
      </c>
      <c r="DM29" s="634"/>
      <c r="DN29" s="634"/>
      <c r="DO29" s="634"/>
      <c r="DP29" s="634"/>
      <c r="DQ29" s="634"/>
      <c r="DR29" s="634"/>
      <c r="DS29" s="634"/>
      <c r="DT29" s="634"/>
      <c r="DU29" s="634"/>
      <c r="DV29" s="635"/>
      <c r="DW29" s="624">
        <v>15.3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1554306</v>
      </c>
      <c r="S30" s="622"/>
      <c r="T30" s="622"/>
      <c r="U30" s="622"/>
      <c r="V30" s="622"/>
      <c r="W30" s="622"/>
      <c r="X30" s="622"/>
      <c r="Y30" s="623"/>
      <c r="Z30" s="659">
        <v>19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555715</v>
      </c>
      <c r="CS30" s="622"/>
      <c r="CT30" s="622"/>
      <c r="CU30" s="622"/>
      <c r="CV30" s="622"/>
      <c r="CW30" s="622"/>
      <c r="CX30" s="622"/>
      <c r="CY30" s="623"/>
      <c r="CZ30" s="624">
        <v>7.2</v>
      </c>
      <c r="DA30" s="636"/>
      <c r="DB30" s="636"/>
      <c r="DC30" s="637"/>
      <c r="DD30" s="627">
        <v>555715</v>
      </c>
      <c r="DE30" s="622"/>
      <c r="DF30" s="622"/>
      <c r="DG30" s="622"/>
      <c r="DH30" s="622"/>
      <c r="DI30" s="622"/>
      <c r="DJ30" s="622"/>
      <c r="DK30" s="623"/>
      <c r="DL30" s="627">
        <v>555715</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98</v>
      </c>
      <c r="BH31" s="684"/>
      <c r="BI31" s="684"/>
      <c r="BJ31" s="684"/>
      <c r="BK31" s="684"/>
      <c r="BL31" s="684"/>
      <c r="BM31" s="685">
        <v>90.9</v>
      </c>
      <c r="BN31" s="684"/>
      <c r="BO31" s="684"/>
      <c r="BP31" s="684"/>
      <c r="BQ31" s="686"/>
      <c r="BR31" s="683">
        <v>98.2</v>
      </c>
      <c r="BS31" s="684"/>
      <c r="BT31" s="684"/>
      <c r="BU31" s="684"/>
      <c r="BV31" s="684"/>
      <c r="BW31" s="684"/>
      <c r="BX31" s="685">
        <v>91.7</v>
      </c>
      <c r="BY31" s="684"/>
      <c r="BZ31" s="684"/>
      <c r="CA31" s="684"/>
      <c r="CB31" s="686"/>
      <c r="CD31" s="642"/>
      <c r="CE31" s="643"/>
      <c r="CF31" s="618" t="s">
        <v>301</v>
      </c>
      <c r="CG31" s="619"/>
      <c r="CH31" s="619"/>
      <c r="CI31" s="619"/>
      <c r="CJ31" s="619"/>
      <c r="CK31" s="619"/>
      <c r="CL31" s="619"/>
      <c r="CM31" s="619"/>
      <c r="CN31" s="619"/>
      <c r="CO31" s="619"/>
      <c r="CP31" s="619"/>
      <c r="CQ31" s="620"/>
      <c r="CR31" s="621">
        <v>21374</v>
      </c>
      <c r="CS31" s="634"/>
      <c r="CT31" s="634"/>
      <c r="CU31" s="634"/>
      <c r="CV31" s="634"/>
      <c r="CW31" s="634"/>
      <c r="CX31" s="634"/>
      <c r="CY31" s="635"/>
      <c r="CZ31" s="624">
        <v>0.3</v>
      </c>
      <c r="DA31" s="636"/>
      <c r="DB31" s="636"/>
      <c r="DC31" s="637"/>
      <c r="DD31" s="627">
        <v>21374</v>
      </c>
      <c r="DE31" s="634"/>
      <c r="DF31" s="634"/>
      <c r="DG31" s="634"/>
      <c r="DH31" s="634"/>
      <c r="DI31" s="634"/>
      <c r="DJ31" s="634"/>
      <c r="DK31" s="635"/>
      <c r="DL31" s="627">
        <v>21374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577087</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v>
      </c>
      <c r="BH32" s="634"/>
      <c r="BI32" s="634"/>
      <c r="BJ32" s="634"/>
      <c r="BK32" s="634"/>
      <c r="BL32" s="634"/>
      <c r="BM32" s="625">
        <v>94.7</v>
      </c>
      <c r="BN32" s="634"/>
      <c r="BO32" s="634"/>
      <c r="BP32" s="634"/>
      <c r="BQ32" s="657"/>
      <c r="BR32" s="692">
        <v>99.1</v>
      </c>
      <c r="BS32" s="634"/>
      <c r="BT32" s="634"/>
      <c r="BU32" s="634"/>
      <c r="BV32" s="634"/>
      <c r="BW32" s="634"/>
      <c r="BX32" s="625">
        <v>95.2</v>
      </c>
      <c r="BY32" s="634"/>
      <c r="BZ32" s="634"/>
      <c r="CA32" s="634"/>
      <c r="CB32" s="657"/>
      <c r="CD32" s="644"/>
      <c r="CE32" s="645"/>
      <c r="CF32" s="618" t="s">
        <v>305</v>
      </c>
      <c r="CG32" s="619"/>
      <c r="CH32" s="619"/>
      <c r="CI32" s="619"/>
      <c r="CJ32" s="619"/>
      <c r="CK32" s="619"/>
      <c r="CL32" s="619"/>
      <c r="CM32" s="619"/>
      <c r="CN32" s="619"/>
      <c r="CO32" s="619"/>
      <c r="CP32" s="619"/>
      <c r="CQ32" s="620"/>
      <c r="CR32" s="621">
        <v>955</v>
      </c>
      <c r="CS32" s="622"/>
      <c r="CT32" s="622"/>
      <c r="CU32" s="622"/>
      <c r="CV32" s="622"/>
      <c r="CW32" s="622"/>
      <c r="CX32" s="622"/>
      <c r="CY32" s="623"/>
      <c r="CZ32" s="624">
        <v>0</v>
      </c>
      <c r="DA32" s="636"/>
      <c r="DB32" s="636"/>
      <c r="DC32" s="637"/>
      <c r="DD32" s="627">
        <v>955</v>
      </c>
      <c r="DE32" s="622"/>
      <c r="DF32" s="622"/>
      <c r="DG32" s="622"/>
      <c r="DH32" s="622"/>
      <c r="DI32" s="622"/>
      <c r="DJ32" s="622"/>
      <c r="DK32" s="623"/>
      <c r="DL32" s="627">
        <v>955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15527</v>
      </c>
      <c r="S33" s="622"/>
      <c r="T33" s="622"/>
      <c r="U33" s="622"/>
      <c r="V33" s="622"/>
      <c r="W33" s="622"/>
      <c r="X33" s="622"/>
      <c r="Y33" s="623"/>
      <c r="Z33" s="659">
        <v>0.2</v>
      </c>
      <c r="AA33" s="659"/>
      <c r="AB33" s="659"/>
      <c r="AC33" s="659"/>
      <c r="AD33" s="660">
        <v>6788</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96.9</v>
      </c>
      <c r="BH33" s="606"/>
      <c r="BI33" s="606"/>
      <c r="BJ33" s="606"/>
      <c r="BK33" s="606"/>
      <c r="BL33" s="606"/>
      <c r="BM33" s="652">
        <v>86.3</v>
      </c>
      <c r="BN33" s="606"/>
      <c r="BO33" s="606"/>
      <c r="BP33" s="606"/>
      <c r="BQ33" s="669"/>
      <c r="BR33" s="682">
        <v>97.2</v>
      </c>
      <c r="BS33" s="606"/>
      <c r="BT33" s="606"/>
      <c r="BU33" s="606"/>
      <c r="BV33" s="606"/>
      <c r="BW33" s="606"/>
      <c r="BX33" s="652">
        <v>87.3</v>
      </c>
      <c r="BY33" s="606"/>
      <c r="BZ33" s="606"/>
      <c r="CA33" s="606"/>
      <c r="CB33" s="669"/>
      <c r="CD33" s="618" t="s">
        <v>308</v>
      </c>
      <c r="CE33" s="619"/>
      <c r="CF33" s="619"/>
      <c r="CG33" s="619"/>
      <c r="CH33" s="619"/>
      <c r="CI33" s="619"/>
      <c r="CJ33" s="619"/>
      <c r="CK33" s="619"/>
      <c r="CL33" s="619"/>
      <c r="CM33" s="619"/>
      <c r="CN33" s="619"/>
      <c r="CO33" s="619"/>
      <c r="CP33" s="619"/>
      <c r="CQ33" s="620"/>
      <c r="CR33" s="621">
        <v>3397251</v>
      </c>
      <c r="CS33" s="634"/>
      <c r="CT33" s="634"/>
      <c r="CU33" s="634"/>
      <c r="CV33" s="634"/>
      <c r="CW33" s="634"/>
      <c r="CX33" s="634"/>
      <c r="CY33" s="635"/>
      <c r="CZ33" s="624">
        <v>43.9</v>
      </c>
      <c r="DA33" s="636"/>
      <c r="DB33" s="636"/>
      <c r="DC33" s="637"/>
      <c r="DD33" s="627">
        <v>2632585</v>
      </c>
      <c r="DE33" s="634"/>
      <c r="DF33" s="634"/>
      <c r="DG33" s="634"/>
      <c r="DH33" s="634"/>
      <c r="DI33" s="634"/>
      <c r="DJ33" s="634"/>
      <c r="DK33" s="635"/>
      <c r="DL33" s="627">
        <v>1718126</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73985</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1138051</v>
      </c>
      <c r="CS34" s="622"/>
      <c r="CT34" s="622"/>
      <c r="CU34" s="622"/>
      <c r="CV34" s="622"/>
      <c r="CW34" s="622"/>
      <c r="CX34" s="622"/>
      <c r="CY34" s="623"/>
      <c r="CZ34" s="624">
        <v>14.7</v>
      </c>
      <c r="DA34" s="636"/>
      <c r="DB34" s="636"/>
      <c r="DC34" s="637"/>
      <c r="DD34" s="627">
        <v>905584</v>
      </c>
      <c r="DE34" s="622"/>
      <c r="DF34" s="622"/>
      <c r="DG34" s="622"/>
      <c r="DH34" s="622"/>
      <c r="DI34" s="622"/>
      <c r="DJ34" s="622"/>
      <c r="DK34" s="623"/>
      <c r="DL34" s="627">
        <v>623439</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710893</v>
      </c>
      <c r="S35" s="622"/>
      <c r="T35" s="622"/>
      <c r="U35" s="622"/>
      <c r="V35" s="622"/>
      <c r="W35" s="622"/>
      <c r="X35" s="622"/>
      <c r="Y35" s="623"/>
      <c r="Z35" s="659">
        <v>8.6999999999999993</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307495</v>
      </c>
      <c r="CS35" s="634"/>
      <c r="CT35" s="634"/>
      <c r="CU35" s="634"/>
      <c r="CV35" s="634"/>
      <c r="CW35" s="634"/>
      <c r="CX35" s="634"/>
      <c r="CY35" s="635"/>
      <c r="CZ35" s="624">
        <v>4</v>
      </c>
      <c r="DA35" s="636"/>
      <c r="DB35" s="636"/>
      <c r="DC35" s="637"/>
      <c r="DD35" s="627">
        <v>270215</v>
      </c>
      <c r="DE35" s="634"/>
      <c r="DF35" s="634"/>
      <c r="DG35" s="634"/>
      <c r="DH35" s="634"/>
      <c r="DI35" s="634"/>
      <c r="DJ35" s="634"/>
      <c r="DK35" s="635"/>
      <c r="DL35" s="627">
        <v>145330</v>
      </c>
      <c r="DM35" s="634"/>
      <c r="DN35" s="634"/>
      <c r="DO35" s="634"/>
      <c r="DP35" s="634"/>
      <c r="DQ35" s="634"/>
      <c r="DR35" s="634"/>
      <c r="DS35" s="634"/>
      <c r="DT35" s="634"/>
      <c r="DU35" s="634"/>
      <c r="DV35" s="635"/>
      <c r="DW35" s="624">
        <v>3.8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231582</v>
      </c>
      <c r="S36" s="622"/>
      <c r="T36" s="622"/>
      <c r="U36" s="622"/>
      <c r="V36" s="622"/>
      <c r="W36" s="622"/>
      <c r="X36" s="622"/>
      <c r="Y36" s="623"/>
      <c r="Z36" s="659">
        <v>2.8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970602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32492</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888709</v>
      </c>
      <c r="CS36" s="622"/>
      <c r="CT36" s="622"/>
      <c r="CU36" s="622"/>
      <c r="CV36" s="622"/>
      <c r="CW36" s="622"/>
      <c r="CX36" s="622"/>
      <c r="CY36" s="623"/>
      <c r="CZ36" s="624">
        <v>11.5</v>
      </c>
      <c r="DA36" s="636"/>
      <c r="DB36" s="636"/>
      <c r="DC36" s="637"/>
      <c r="DD36" s="627">
        <v>619165</v>
      </c>
      <c r="DE36" s="622"/>
      <c r="DF36" s="622"/>
      <c r="DG36" s="622"/>
      <c r="DH36" s="622"/>
      <c r="DI36" s="622"/>
      <c r="DJ36" s="622"/>
      <c r="DK36" s="623"/>
      <c r="DL36" s="627">
        <v>363563</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118547</v>
      </c>
      <c r="S37" s="622"/>
      <c r="T37" s="622"/>
      <c r="U37" s="622"/>
      <c r="V37" s="622"/>
      <c r="W37" s="622"/>
      <c r="X37" s="622"/>
      <c r="Y37" s="623"/>
      <c r="Z37" s="659">
        <v>1.4</v>
      </c>
      <c r="AA37" s="659"/>
      <c r="AB37" s="659"/>
      <c r="AC37" s="659"/>
      <c r="AD37" s="660">
        <v>1563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192926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10555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132375</v>
      </c>
      <c r="CS37" s="634"/>
      <c r="CT37" s="634"/>
      <c r="CU37" s="634"/>
      <c r="CV37" s="634"/>
      <c r="CW37" s="634"/>
      <c r="CX37" s="634"/>
      <c r="CY37" s="635"/>
      <c r="CZ37" s="624">
        <v>1.7</v>
      </c>
      <c r="DA37" s="636"/>
      <c r="DB37" s="636"/>
      <c r="DC37" s="637"/>
      <c r="DD37" s="627">
        <v>131806</v>
      </c>
      <c r="DE37" s="634"/>
      <c r="DF37" s="634"/>
      <c r="DG37" s="634"/>
      <c r="DH37" s="634"/>
      <c r="DI37" s="634"/>
      <c r="DJ37" s="634"/>
      <c r="DK37" s="635"/>
      <c r="DL37" s="627">
        <v>127720</v>
      </c>
      <c r="DM37" s="634"/>
      <c r="DN37" s="634"/>
      <c r="DO37" s="634"/>
      <c r="DP37" s="634"/>
      <c r="DQ37" s="634"/>
      <c r="DR37" s="634"/>
      <c r="DS37" s="634"/>
      <c r="DT37" s="634"/>
      <c r="DU37" s="634"/>
      <c r="DV37" s="635"/>
      <c r="DW37" s="624">
        <v>3.4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497284</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94681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1183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682995</v>
      </c>
      <c r="CS38" s="622"/>
      <c r="CT38" s="622"/>
      <c r="CU38" s="622"/>
      <c r="CV38" s="622"/>
      <c r="CW38" s="622"/>
      <c r="CX38" s="622"/>
      <c r="CY38" s="623"/>
      <c r="CZ38" s="624">
        <v>8.8000000000000007</v>
      </c>
      <c r="DA38" s="636"/>
      <c r="DB38" s="636"/>
      <c r="DC38" s="637"/>
      <c r="DD38" s="627">
        <v>569630</v>
      </c>
      <c r="DE38" s="622"/>
      <c r="DF38" s="622"/>
      <c r="DG38" s="622"/>
      <c r="DH38" s="622"/>
      <c r="DI38" s="622"/>
      <c r="DJ38" s="622"/>
      <c r="DK38" s="623"/>
      <c r="DL38" s="627">
        <v>547339</v>
      </c>
      <c r="DM38" s="622"/>
      <c r="DN38" s="622"/>
      <c r="DO38" s="622"/>
      <c r="DP38" s="622"/>
      <c r="DQ38" s="622"/>
      <c r="DR38" s="622"/>
      <c r="DS38" s="622"/>
      <c r="DT38" s="622"/>
      <c r="DU38" s="622"/>
      <c r="DV38" s="623"/>
      <c r="DW38" s="624">
        <v>14.5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1699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245915</v>
      </c>
      <c r="CS39" s="634"/>
      <c r="CT39" s="634"/>
      <c r="CU39" s="634"/>
      <c r="CV39" s="634"/>
      <c r="CW39" s="634"/>
      <c r="CX39" s="634"/>
      <c r="CY39" s="635"/>
      <c r="CZ39" s="624">
        <v>3.2</v>
      </c>
      <c r="DA39" s="636"/>
      <c r="DB39" s="636"/>
      <c r="DC39" s="637"/>
      <c r="DD39" s="627">
        <v>215989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16500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134086</v>
      </c>
      <c r="CS40" s="622"/>
      <c r="CT40" s="622"/>
      <c r="CU40" s="622"/>
      <c r="CV40" s="622"/>
      <c r="CW40" s="622"/>
      <c r="CX40" s="622"/>
      <c r="CY40" s="623"/>
      <c r="CZ40" s="624">
        <v>1.7</v>
      </c>
      <c r="DA40" s="636"/>
      <c r="DB40" s="636"/>
      <c r="DC40" s="637"/>
      <c r="DD40" s="627">
        <v>52002</v>
      </c>
      <c r="DE40" s="622"/>
      <c r="DF40" s="622"/>
      <c r="DG40" s="622"/>
      <c r="DH40" s="622"/>
      <c r="DI40" s="622"/>
      <c r="DJ40" s="622"/>
      <c r="DK40" s="623"/>
      <c r="DL40" s="627">
        <v>38455</v>
      </c>
      <c r="DM40" s="622"/>
      <c r="DN40" s="622"/>
      <c r="DO40" s="622"/>
      <c r="DP40" s="622"/>
      <c r="DQ40" s="622"/>
      <c r="DR40" s="622"/>
      <c r="DS40" s="622"/>
      <c r="DT40" s="622"/>
      <c r="DU40" s="622"/>
      <c r="DV40" s="623"/>
      <c r="DW40" s="624">
        <v>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8196685</v>
      </c>
      <c r="S41" s="646"/>
      <c r="T41" s="646"/>
      <c r="U41" s="646"/>
      <c r="V41" s="646"/>
      <c r="W41" s="646"/>
      <c r="X41" s="646"/>
      <c r="Y41" s="649"/>
      <c r="Z41" s="650">
        <v>100</v>
      </c>
      <c r="AA41" s="650"/>
      <c r="AB41" s="650"/>
      <c r="AC41" s="650"/>
      <c r="AD41" s="651">
        <v>3762632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127777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555218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498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1679868</v>
      </c>
      <c r="CS42" s="634"/>
      <c r="CT42" s="634"/>
      <c r="CU42" s="634"/>
      <c r="CV42" s="634"/>
      <c r="CW42" s="634"/>
      <c r="CX42" s="634"/>
      <c r="CY42" s="635"/>
      <c r="CZ42" s="624">
        <v>21.7</v>
      </c>
      <c r="DA42" s="636"/>
      <c r="DB42" s="636"/>
      <c r="DC42" s="637"/>
      <c r="DD42" s="627">
        <v>458202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16006</v>
      </c>
      <c r="CS43" s="634"/>
      <c r="CT43" s="634"/>
      <c r="CU43" s="634"/>
      <c r="CV43" s="634"/>
      <c r="CW43" s="634"/>
      <c r="CX43" s="634"/>
      <c r="CY43" s="635"/>
      <c r="CZ43" s="624">
        <v>0.2</v>
      </c>
      <c r="DA43" s="636"/>
      <c r="DB43" s="636"/>
      <c r="DC43" s="637"/>
      <c r="DD43" s="627">
        <v>16006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475263</v>
      </c>
      <c r="CS44" s="622"/>
      <c r="CT44" s="622"/>
      <c r="CU44" s="622"/>
      <c r="CV44" s="622"/>
      <c r="CW44" s="622"/>
      <c r="CX44" s="622"/>
      <c r="CY44" s="623"/>
      <c r="CZ44" s="624">
        <v>6.1</v>
      </c>
      <c r="DA44" s="625"/>
      <c r="DB44" s="625"/>
      <c r="DC44" s="626"/>
      <c r="DD44" s="627">
        <v>87822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203933</v>
      </c>
      <c r="CS45" s="634"/>
      <c r="CT45" s="634"/>
      <c r="CU45" s="634"/>
      <c r="CV45" s="634"/>
      <c r="CW45" s="634"/>
      <c r="CX45" s="634"/>
      <c r="CY45" s="635"/>
      <c r="CZ45" s="624">
        <v>2.6</v>
      </c>
      <c r="DA45" s="636"/>
      <c r="DB45" s="636"/>
      <c r="DC45" s="637"/>
      <c r="DD45" s="627">
        <v>22783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205962</v>
      </c>
      <c r="CS46" s="622"/>
      <c r="CT46" s="622"/>
      <c r="CU46" s="622"/>
      <c r="CV46" s="622"/>
      <c r="CW46" s="622"/>
      <c r="CX46" s="622"/>
      <c r="CY46" s="623"/>
      <c r="CZ46" s="624">
        <v>2.7</v>
      </c>
      <c r="DA46" s="625"/>
      <c r="DB46" s="625"/>
      <c r="DC46" s="626"/>
      <c r="DD46" s="627">
        <v>56420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1204605</v>
      </c>
      <c r="CS47" s="634"/>
      <c r="CT47" s="634"/>
      <c r="CU47" s="634"/>
      <c r="CV47" s="634"/>
      <c r="CW47" s="634"/>
      <c r="CX47" s="634"/>
      <c r="CY47" s="635"/>
      <c r="CZ47" s="624">
        <v>15.6</v>
      </c>
      <c r="DA47" s="636"/>
      <c r="DB47" s="636"/>
      <c r="DC47" s="637"/>
      <c r="DD47" s="627">
        <v>370380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7730308</v>
      </c>
      <c r="CS49" s="606"/>
      <c r="CT49" s="606"/>
      <c r="CU49" s="606"/>
      <c r="CV49" s="606"/>
      <c r="CW49" s="606"/>
      <c r="CX49" s="606"/>
      <c r="CY49" s="607"/>
      <c r="CZ49" s="608">
        <v>100</v>
      </c>
      <c r="DA49" s="609"/>
      <c r="DB49" s="609"/>
      <c r="DC49" s="610"/>
      <c r="DD49" s="611">
        <v>5159764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6CDbd1hPgxxpL95J1Tque+1d6pWIj3KY3L1bRHIOT5eYkWnqRfc5l4GlxwQub3soJZOfHlogLq/s1btHpRDDw==" saltValue="5dv6nW5qT/a/Qdyol/gA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8192</v>
      </c>
      <c r="R7" s="1103"/>
      <c r="S7" s="1103"/>
      <c r="T7" s="1103"/>
      <c r="U7" s="1103"/>
      <c r="V7" s="1103">
        <v>7727</v>
      </c>
      <c r="W7" s="1103"/>
      <c r="X7" s="1103"/>
      <c r="Y7" s="1103"/>
      <c r="Z7" s="1103"/>
      <c r="AA7" s="1103">
        <v>465</v>
      </c>
      <c r="AB7" s="1103"/>
      <c r="AC7" s="1103"/>
      <c r="AD7" s="1103"/>
      <c r="AE7" s="1104"/>
      <c r="AF7" s="1105">
        <v>366</v>
      </c>
      <c r="AG7" s="1106"/>
      <c r="AH7" s="1106"/>
      <c r="AI7" s="1106"/>
      <c r="AJ7" s="1107"/>
      <c r="AK7" s="1108">
        <v>711</v>
      </c>
      <c r="AL7" s="1109"/>
      <c r="AM7" s="1109"/>
      <c r="AN7" s="1109"/>
      <c r="AO7" s="1109"/>
      <c r="AP7" s="1109">
        <v>6094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-2</v>
      </c>
      <c r="CI7" s="1097"/>
      <c r="CJ7" s="1097"/>
      <c r="CK7" s="1097"/>
      <c r="CL7" s="1098"/>
      <c r="CM7" s="1096">
        <v>-11</v>
      </c>
      <c r="CN7" s="1097"/>
      <c r="CO7" s="1097"/>
      <c r="CP7" s="1097"/>
      <c r="CQ7" s="1098"/>
      <c r="CR7" s="1096">
        <v>5</v>
      </c>
      <c r="CS7" s="1097"/>
      <c r="CT7" s="1097"/>
      <c r="CU7" s="1097"/>
      <c r="CV7" s="1098"/>
      <c r="CW7" s="1096" t="s">
        <v>564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4</v>
      </c>
      <c r="R8" s="1039"/>
      <c r="S8" s="1039"/>
      <c r="T8" s="1039"/>
      <c r="U8" s="1039"/>
      <c r="V8" s="1039">
        <v>3</v>
      </c>
      <c r="W8" s="1039"/>
      <c r="X8" s="1039"/>
      <c r="Y8" s="1039"/>
      <c r="Z8" s="1039"/>
      <c r="AA8" s="1039">
        <v>1</v>
      </c>
      <c r="AB8" s="1039"/>
      <c r="AC8" s="1039"/>
      <c r="AD8" s="1039"/>
      <c r="AE8" s="1040"/>
      <c r="AF8" s="1035">
        <v>1</v>
      </c>
      <c r="AG8" s="1036"/>
      <c r="AH8" s="1036"/>
      <c r="AI8" s="1036"/>
      <c r="AJ8" s="1037"/>
      <c r="AK8" s="1080">
        <v>1</v>
      </c>
      <c r="AL8" s="1081"/>
      <c r="AM8" s="1081"/>
      <c r="AN8" s="1081"/>
      <c r="AO8" s="1081"/>
      <c r="AP8" s="1081" t="s">
        <v>554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0</v>
      </c>
      <c r="CI8" s="990"/>
      <c r="CJ8" s="990"/>
      <c r="CK8" s="990"/>
      <c r="CL8" s="991"/>
      <c r="CM8" s="989">
        <v>610</v>
      </c>
      <c r="CN8" s="990"/>
      <c r="CO8" s="990"/>
      <c r="CP8" s="990"/>
      <c r="CQ8" s="991"/>
      <c r="CR8" s="989" t="s">
        <v>554</v>
      </c>
      <c r="CS8" s="990"/>
      <c r="CT8" s="990"/>
      <c r="CU8" s="990"/>
      <c r="CV8" s="991"/>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8197</v>
      </c>
      <c r="R23" s="1061"/>
      <c r="S23" s="1061"/>
      <c r="T23" s="1061"/>
      <c r="U23" s="1061"/>
      <c r="V23" s="1061">
        <v>7730</v>
      </c>
      <c r="W23" s="1061"/>
      <c r="X23" s="1061"/>
      <c r="Y23" s="1061"/>
      <c r="Z23" s="1061"/>
      <c r="AA23" s="1061">
        <v>466</v>
      </c>
      <c r="AB23" s="1061"/>
      <c r="AC23" s="1061"/>
      <c r="AD23" s="1061"/>
      <c r="AE23" s="1068"/>
      <c r="AF23" s="1069">
        <v>367</v>
      </c>
      <c r="AG23" s="1061"/>
      <c r="AH23" s="1061"/>
      <c r="AI23" s="1061"/>
      <c r="AJ23" s="1070"/>
      <c r="AK23" s="1071"/>
      <c r="AL23" s="1072"/>
      <c r="AM23" s="1072"/>
      <c r="AN23" s="1072"/>
      <c r="AO23" s="1072"/>
      <c r="AP23" s="1061">
        <v>6094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1207</v>
      </c>
      <c r="R28" s="1051"/>
      <c r="S28" s="1051"/>
      <c r="T28" s="1051"/>
      <c r="U28" s="1051"/>
      <c r="V28" s="1051">
        <v>1175</v>
      </c>
      <c r="W28" s="1051"/>
      <c r="X28" s="1051"/>
      <c r="Y28" s="1051"/>
      <c r="Z28" s="1051"/>
      <c r="AA28" s="1051">
        <v>32</v>
      </c>
      <c r="AB28" s="1051"/>
      <c r="AC28" s="1051"/>
      <c r="AD28" s="1051"/>
      <c r="AE28" s="1052"/>
      <c r="AF28" s="1053">
        <v>32</v>
      </c>
      <c r="AG28" s="1051"/>
      <c r="AH28" s="1051"/>
      <c r="AI28" s="1051"/>
      <c r="AJ28" s="1054"/>
      <c r="AK28" s="1042">
        <v>128</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2122</v>
      </c>
      <c r="R29" s="1039"/>
      <c r="S29" s="1039"/>
      <c r="T29" s="1039"/>
      <c r="U29" s="1039"/>
      <c r="V29" s="1039">
        <v>2026</v>
      </c>
      <c r="W29" s="1039"/>
      <c r="X29" s="1039"/>
      <c r="Y29" s="1039"/>
      <c r="Z29" s="1039"/>
      <c r="AA29" s="1039">
        <v>96</v>
      </c>
      <c r="AB29" s="1039"/>
      <c r="AC29" s="1039"/>
      <c r="AD29" s="1039"/>
      <c r="AE29" s="1040"/>
      <c r="AF29" s="1035">
        <v>96</v>
      </c>
      <c r="AG29" s="1036"/>
      <c r="AH29" s="1036"/>
      <c r="AI29" s="1036"/>
      <c r="AJ29" s="1037"/>
      <c r="AK29" s="980">
        <v>319</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156</v>
      </c>
      <c r="R30" s="1039"/>
      <c r="S30" s="1039"/>
      <c r="T30" s="1039"/>
      <c r="U30" s="1039"/>
      <c r="V30" s="1039">
        <v>156</v>
      </c>
      <c r="W30" s="1039"/>
      <c r="X30" s="1039"/>
      <c r="Y30" s="1039"/>
      <c r="Z30" s="1039"/>
      <c r="AA30" s="1039">
        <v>0</v>
      </c>
      <c r="AB30" s="1039"/>
      <c r="AC30" s="1039"/>
      <c r="AD30" s="1039"/>
      <c r="AE30" s="1040"/>
      <c r="AF30" s="1035">
        <v>0</v>
      </c>
      <c r="AG30" s="1036"/>
      <c r="AH30" s="1036"/>
      <c r="AI30" s="1036"/>
      <c r="AJ30" s="1037"/>
      <c r="AK30" s="980">
        <v>57</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6</v>
      </c>
      <c r="R31" s="1039"/>
      <c r="S31" s="1039"/>
      <c r="T31" s="1039"/>
      <c r="U31" s="1039"/>
      <c r="V31" s="1039">
        <v>6</v>
      </c>
      <c r="W31" s="1039"/>
      <c r="X31" s="1039"/>
      <c r="Y31" s="1039"/>
      <c r="Z31" s="1039"/>
      <c r="AA31" s="1039">
        <v>0</v>
      </c>
      <c r="AB31" s="1039"/>
      <c r="AC31" s="1039"/>
      <c r="AD31" s="1039"/>
      <c r="AE31" s="1040"/>
      <c r="AF31" s="1035" t="s">
        <v>122</v>
      </c>
      <c r="AG31" s="1036"/>
      <c r="AH31" s="1036"/>
      <c r="AI31" s="1036"/>
      <c r="AJ31" s="1037"/>
      <c r="AK31" s="980" t="s">
        <v>554</v>
      </c>
      <c r="AL31" s="971"/>
      <c r="AM31" s="971"/>
      <c r="AN31" s="971"/>
      <c r="AO31" s="971"/>
      <c r="AP31" s="971" t="s">
        <v>554</v>
      </c>
      <c r="AQ31" s="971"/>
      <c r="AR31" s="971"/>
      <c r="AS31" s="971"/>
      <c r="AT31" s="971"/>
      <c r="AU31" s="971" t="s">
        <v>554</v>
      </c>
      <c r="AV31" s="971"/>
      <c r="AW31" s="971"/>
      <c r="AX31" s="971"/>
      <c r="AY31" s="971"/>
      <c r="AZ31" s="1041" t="s">
        <v>554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214</v>
      </c>
      <c r="R32" s="1039"/>
      <c r="S32" s="1039"/>
      <c r="T32" s="1039"/>
      <c r="U32" s="1039"/>
      <c r="V32" s="1039">
        <v>249</v>
      </c>
      <c r="W32" s="1039"/>
      <c r="X32" s="1039"/>
      <c r="Y32" s="1039"/>
      <c r="Z32" s="1039"/>
      <c r="AA32" s="1039">
        <v>-34</v>
      </c>
      <c r="AB32" s="1039"/>
      <c r="AC32" s="1039"/>
      <c r="AD32" s="1039"/>
      <c r="AE32" s="1040"/>
      <c r="AF32" s="1035">
        <v>454</v>
      </c>
      <c r="AG32" s="1036"/>
      <c r="AH32" s="1036"/>
      <c r="AI32" s="1036"/>
      <c r="AJ32" s="1037"/>
      <c r="AK32" s="980">
        <v>95</v>
      </c>
      <c r="AL32" s="971"/>
      <c r="AM32" s="971"/>
      <c r="AN32" s="971"/>
      <c r="AO32" s="971"/>
      <c r="AP32" s="971">
        <v>745</v>
      </c>
      <c r="AQ32" s="971"/>
      <c r="AR32" s="971"/>
      <c r="AS32" s="971"/>
      <c r="AT32" s="971"/>
      <c r="AU32" s="971">
        <v>228</v>
      </c>
      <c r="AV32" s="971"/>
      <c r="AW32" s="971"/>
      <c r="AX32" s="971"/>
      <c r="AY32" s="971"/>
      <c r="AZ32" s="1041" t="s">
        <v>554</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289</v>
      </c>
      <c r="R33" s="1039"/>
      <c r="S33" s="1039"/>
      <c r="T33" s="1039"/>
      <c r="U33" s="1039"/>
      <c r="V33" s="1039">
        <v>282</v>
      </c>
      <c r="W33" s="1039"/>
      <c r="X33" s="1039"/>
      <c r="Y33" s="1039"/>
      <c r="Z33" s="1039"/>
      <c r="AA33" s="1039">
        <v>8</v>
      </c>
      <c r="AB33" s="1039"/>
      <c r="AC33" s="1039"/>
      <c r="AD33" s="1039"/>
      <c r="AE33" s="1040"/>
      <c r="AF33" s="1035">
        <v>76</v>
      </c>
      <c r="AG33" s="1036"/>
      <c r="AH33" s="1036"/>
      <c r="AI33" s="1036"/>
      <c r="AJ33" s="1037"/>
      <c r="AK33" s="980">
        <v>193</v>
      </c>
      <c r="AL33" s="971"/>
      <c r="AM33" s="971"/>
      <c r="AN33" s="971"/>
      <c r="AO33" s="971"/>
      <c r="AP33" s="971">
        <v>2189</v>
      </c>
      <c r="AQ33" s="971"/>
      <c r="AR33" s="971"/>
      <c r="AS33" s="971"/>
      <c r="AT33" s="971"/>
      <c r="AU33" s="971">
        <v>2084</v>
      </c>
      <c r="AV33" s="971"/>
      <c r="AW33" s="971"/>
      <c r="AX33" s="971"/>
      <c r="AY33" s="971"/>
      <c r="AZ33" s="1041" t="s">
        <v>554</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659</v>
      </c>
      <c r="AG63" s="959"/>
      <c r="AH63" s="959"/>
      <c r="AI63" s="959"/>
      <c r="AJ63" s="1022"/>
      <c r="AK63" s="1023"/>
      <c r="AL63" s="963"/>
      <c r="AM63" s="963"/>
      <c r="AN63" s="963"/>
      <c r="AO63" s="963"/>
      <c r="AP63" s="959">
        <v>2934</v>
      </c>
      <c r="AQ63" s="959"/>
      <c r="AR63" s="959"/>
      <c r="AS63" s="959"/>
      <c r="AT63" s="959"/>
      <c r="AU63" s="959">
        <v>2312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539</v>
      </c>
      <c r="R68" s="982"/>
      <c r="S68" s="982"/>
      <c r="T68" s="982"/>
      <c r="U68" s="982"/>
      <c r="V68" s="982">
        <v>523</v>
      </c>
      <c r="W68" s="982"/>
      <c r="X68" s="982"/>
      <c r="Y68" s="982"/>
      <c r="Z68" s="982"/>
      <c r="AA68" s="982">
        <v>15</v>
      </c>
      <c r="AB68" s="982"/>
      <c r="AC68" s="982"/>
      <c r="AD68" s="982"/>
      <c r="AE68" s="982"/>
      <c r="AF68" s="982">
        <v>15</v>
      </c>
      <c r="AG68" s="982"/>
      <c r="AH68" s="982"/>
      <c r="AI68" s="982"/>
      <c r="AJ68" s="982"/>
      <c r="AK68" s="982" t="s">
        <v>554</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4627</v>
      </c>
      <c r="R69" s="971"/>
      <c r="S69" s="971"/>
      <c r="T69" s="971"/>
      <c r="U69" s="971"/>
      <c r="V69" s="971">
        <v>4362</v>
      </c>
      <c r="W69" s="971"/>
      <c r="X69" s="971"/>
      <c r="Y69" s="971"/>
      <c r="Z69" s="971"/>
      <c r="AA69" s="971">
        <v>265</v>
      </c>
      <c r="AB69" s="971"/>
      <c r="AC69" s="971"/>
      <c r="AD69" s="971"/>
      <c r="AE69" s="971"/>
      <c r="AF69" s="971">
        <v>265</v>
      </c>
      <c r="AG69" s="971"/>
      <c r="AH69" s="971"/>
      <c r="AI69" s="971"/>
      <c r="AJ69" s="971"/>
      <c r="AK69" s="971">
        <v>7</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83</v>
      </c>
      <c r="R70" s="971"/>
      <c r="S70" s="971"/>
      <c r="T70" s="971"/>
      <c r="U70" s="971"/>
      <c r="V70" s="971">
        <v>74</v>
      </c>
      <c r="W70" s="971"/>
      <c r="X70" s="971"/>
      <c r="Y70" s="971"/>
      <c r="Z70" s="971"/>
      <c r="AA70" s="971">
        <v>9</v>
      </c>
      <c r="AB70" s="971"/>
      <c r="AC70" s="971"/>
      <c r="AD70" s="971"/>
      <c r="AE70" s="971"/>
      <c r="AF70" s="971">
        <v>9</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118</v>
      </c>
      <c r="R71" s="971"/>
      <c r="S71" s="971"/>
      <c r="T71" s="971"/>
      <c r="U71" s="971"/>
      <c r="V71" s="971">
        <v>106</v>
      </c>
      <c r="W71" s="971"/>
      <c r="X71" s="971"/>
      <c r="Y71" s="971"/>
      <c r="Z71" s="971"/>
      <c r="AA71" s="971">
        <v>12</v>
      </c>
      <c r="AB71" s="971"/>
      <c r="AC71" s="971"/>
      <c r="AD71" s="971"/>
      <c r="AE71" s="971"/>
      <c r="AF71" s="971">
        <v>12</v>
      </c>
      <c r="AG71" s="971"/>
      <c r="AH71" s="971"/>
      <c r="AI71" s="971"/>
      <c r="AJ71" s="971"/>
      <c r="AK71" s="971" t="s">
        <v>554</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590</v>
      </c>
      <c r="R72" s="971"/>
      <c r="S72" s="971"/>
      <c r="T72" s="971"/>
      <c r="U72" s="971"/>
      <c r="V72" s="971">
        <v>542</v>
      </c>
      <c r="W72" s="971"/>
      <c r="X72" s="971"/>
      <c r="Y72" s="971"/>
      <c r="Z72" s="971"/>
      <c r="AA72" s="971">
        <v>48</v>
      </c>
      <c r="AB72" s="971"/>
      <c r="AC72" s="971"/>
      <c r="AD72" s="971"/>
      <c r="AE72" s="971"/>
      <c r="AF72" s="971">
        <v>48</v>
      </c>
      <c r="AG72" s="971"/>
      <c r="AH72" s="971"/>
      <c r="AI72" s="971"/>
      <c r="AJ72" s="971"/>
      <c r="AK72" s="971" t="s">
        <v>554</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153545</v>
      </c>
      <c r="R73" s="971"/>
      <c r="S73" s="971"/>
      <c r="T73" s="971"/>
      <c r="U73" s="971"/>
      <c r="V73" s="971">
        <v>151526</v>
      </c>
      <c r="W73" s="971"/>
      <c r="X73" s="971"/>
      <c r="Y73" s="971"/>
      <c r="Z73" s="971"/>
      <c r="AA73" s="971">
        <v>2019</v>
      </c>
      <c r="AB73" s="971"/>
      <c r="AC73" s="971"/>
      <c r="AD73" s="971"/>
      <c r="AE73" s="971"/>
      <c r="AF73" s="971">
        <v>2019</v>
      </c>
      <c r="AG73" s="971"/>
      <c r="AH73" s="971"/>
      <c r="AI73" s="971"/>
      <c r="AJ73" s="971"/>
      <c r="AK73" s="971">
        <v>1106</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671</v>
      </c>
      <c r="R74" s="971"/>
      <c r="S74" s="971"/>
      <c r="T74" s="971"/>
      <c r="U74" s="971"/>
      <c r="V74" s="971">
        <v>664</v>
      </c>
      <c r="W74" s="971"/>
      <c r="X74" s="971"/>
      <c r="Y74" s="971"/>
      <c r="Z74" s="971"/>
      <c r="AA74" s="971">
        <v>7</v>
      </c>
      <c r="AB74" s="971"/>
      <c r="AC74" s="971"/>
      <c r="AD74" s="971"/>
      <c r="AE74" s="971"/>
      <c r="AF74" s="971">
        <v>7</v>
      </c>
      <c r="AG74" s="971"/>
      <c r="AH74" s="971"/>
      <c r="AI74" s="971"/>
      <c r="AJ74" s="971"/>
      <c r="AK74" s="971" t="s">
        <v>554</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2375</v>
      </c>
      <c r="AG88" s="959"/>
      <c r="AH88" s="959"/>
      <c r="AI88" s="959"/>
      <c r="AJ88" s="959"/>
      <c r="AK88" s="963"/>
      <c r="AL88" s="963"/>
      <c r="AM88" s="963"/>
      <c r="AN88" s="963"/>
      <c r="AO88" s="963"/>
      <c r="AP88" s="959" t="s">
        <v>554</v>
      </c>
      <c r="AQ88" s="959"/>
      <c r="AR88" s="959"/>
      <c r="AS88" s="959"/>
      <c r="AT88" s="959"/>
      <c r="AU88" s="959" t="s">
        <v>554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566</v>
      </c>
      <c r="CX102" s="953"/>
      <c r="CY102" s="953"/>
      <c r="CZ102" s="953"/>
      <c r="DA102" s="954"/>
      <c r="DB102" s="952" t="s">
        <v>554</v>
      </c>
      <c r="DC102" s="953"/>
      <c r="DD102" s="953"/>
      <c r="DE102" s="953"/>
      <c r="DF102" s="954"/>
      <c r="DG102" s="952" t="s">
        <v>554</v>
      </c>
      <c r="DH102" s="953"/>
      <c r="DI102" s="953"/>
      <c r="DJ102" s="953"/>
      <c r="DK102" s="954"/>
      <c r="DL102" s="952" t="s">
        <v>554</v>
      </c>
      <c r="DM102" s="953"/>
      <c r="DN102" s="953"/>
      <c r="DO102" s="953"/>
      <c r="DP102" s="954"/>
      <c r="DQ102" s="952" t="s">
        <v>554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602899</v>
      </c>
      <c r="AB110" s="889"/>
      <c r="AC110" s="889"/>
      <c r="AD110" s="889"/>
      <c r="AE110" s="890"/>
      <c r="AF110" s="891">
        <v>598188</v>
      </c>
      <c r="AG110" s="889"/>
      <c r="AH110" s="889"/>
      <c r="AI110" s="889"/>
      <c r="AJ110" s="890"/>
      <c r="AK110" s="891">
        <v>577089</v>
      </c>
      <c r="AL110" s="889"/>
      <c r="AM110" s="889"/>
      <c r="AN110" s="889"/>
      <c r="AO110" s="890"/>
      <c r="AP110" s="892">
        <v>17.3</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6247956</v>
      </c>
      <c r="BR110" s="842"/>
      <c r="BS110" s="842"/>
      <c r="BT110" s="842"/>
      <c r="BU110" s="842"/>
      <c r="BV110" s="842">
        <v>6152605</v>
      </c>
      <c r="BW110" s="842"/>
      <c r="BX110" s="842"/>
      <c r="BY110" s="842"/>
      <c r="BZ110" s="842"/>
      <c r="CA110" s="842">
        <v>6094174</v>
      </c>
      <c r="CB110" s="842"/>
      <c r="CC110" s="842"/>
      <c r="CD110" s="842"/>
      <c r="CE110" s="842"/>
      <c r="CF110" s="866">
        <v>183.1</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1371</v>
      </c>
      <c r="BR111" s="817"/>
      <c r="BS111" s="817"/>
      <c r="BT111" s="817"/>
      <c r="BU111" s="817"/>
      <c r="BV111" s="817">
        <v>1037</v>
      </c>
      <c r="BW111" s="817"/>
      <c r="BX111" s="817"/>
      <c r="BY111" s="817"/>
      <c r="BZ111" s="817"/>
      <c r="CA111" s="817">
        <v>705</v>
      </c>
      <c r="CB111" s="817"/>
      <c r="CC111" s="817"/>
      <c r="CD111" s="817"/>
      <c r="CE111" s="817"/>
      <c r="CF111" s="875">
        <v>0</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2613910</v>
      </c>
      <c r="BR112" s="817"/>
      <c r="BS112" s="817"/>
      <c r="BT112" s="817"/>
      <c r="BU112" s="817"/>
      <c r="BV112" s="817">
        <v>2448858</v>
      </c>
      <c r="BW112" s="817"/>
      <c r="BX112" s="817"/>
      <c r="BY112" s="817"/>
      <c r="BZ112" s="817"/>
      <c r="CA112" s="817">
        <v>2312249</v>
      </c>
      <c r="CB112" s="817"/>
      <c r="CC112" s="817"/>
      <c r="CD112" s="817"/>
      <c r="CE112" s="817"/>
      <c r="CF112" s="875">
        <v>69.5</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173549</v>
      </c>
      <c r="AB113" s="919"/>
      <c r="AC113" s="919"/>
      <c r="AD113" s="919"/>
      <c r="AE113" s="920"/>
      <c r="AF113" s="921">
        <v>176798</v>
      </c>
      <c r="AG113" s="919"/>
      <c r="AH113" s="919"/>
      <c r="AI113" s="919"/>
      <c r="AJ113" s="920"/>
      <c r="AK113" s="921">
        <v>209180</v>
      </c>
      <c r="AL113" s="919"/>
      <c r="AM113" s="919"/>
      <c r="AN113" s="919"/>
      <c r="AO113" s="920"/>
      <c r="AP113" s="922">
        <v>6.3</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27344</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15124</v>
      </c>
      <c r="AB114" s="780"/>
      <c r="AC114" s="780"/>
      <c r="AD114" s="780"/>
      <c r="AE114" s="781"/>
      <c r="AF114" s="782">
        <v>14564</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840330</v>
      </c>
      <c r="BR114" s="817"/>
      <c r="BS114" s="817"/>
      <c r="BT114" s="817"/>
      <c r="BU114" s="817"/>
      <c r="BV114" s="817">
        <v>819881</v>
      </c>
      <c r="BW114" s="817"/>
      <c r="BX114" s="817"/>
      <c r="BY114" s="817"/>
      <c r="BZ114" s="817"/>
      <c r="CA114" s="817">
        <v>776652</v>
      </c>
      <c r="CB114" s="817"/>
      <c r="CC114" s="817"/>
      <c r="CD114" s="817"/>
      <c r="CE114" s="817"/>
      <c r="CF114" s="875">
        <v>23.3</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356</v>
      </c>
      <c r="AB115" s="919"/>
      <c r="AC115" s="919"/>
      <c r="AD115" s="919"/>
      <c r="AE115" s="920"/>
      <c r="AF115" s="921">
        <v>350</v>
      </c>
      <c r="AG115" s="919"/>
      <c r="AH115" s="919"/>
      <c r="AI115" s="919"/>
      <c r="AJ115" s="920"/>
      <c r="AK115" s="921">
        <v>1259</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955</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791928</v>
      </c>
      <c r="AB117" s="903"/>
      <c r="AC117" s="903"/>
      <c r="AD117" s="903"/>
      <c r="AE117" s="904"/>
      <c r="AF117" s="905">
        <v>789900</v>
      </c>
      <c r="AG117" s="903"/>
      <c r="AH117" s="903"/>
      <c r="AI117" s="903"/>
      <c r="AJ117" s="904"/>
      <c r="AK117" s="905">
        <v>788483</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9730911</v>
      </c>
      <c r="BR119" s="845"/>
      <c r="BS119" s="845"/>
      <c r="BT119" s="845"/>
      <c r="BU119" s="845"/>
      <c r="BV119" s="845">
        <v>9422381</v>
      </c>
      <c r="BW119" s="845"/>
      <c r="BX119" s="845"/>
      <c r="BY119" s="845"/>
      <c r="BZ119" s="845"/>
      <c r="CA119" s="845">
        <v>9183780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1371</v>
      </c>
      <c r="DH119" s="764"/>
      <c r="DI119" s="764"/>
      <c r="DJ119" s="764"/>
      <c r="DK119" s="765"/>
      <c r="DL119" s="766">
        <v>1037</v>
      </c>
      <c r="DM119" s="764"/>
      <c r="DN119" s="764"/>
      <c r="DO119" s="764"/>
      <c r="DP119" s="765"/>
      <c r="DQ119" s="766">
        <v>705</v>
      </c>
      <c r="DR119" s="764"/>
      <c r="DS119" s="764"/>
      <c r="DT119" s="764"/>
      <c r="DU119" s="765"/>
      <c r="DV119" s="848">
        <v>0</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1638204</v>
      </c>
      <c r="BR120" s="842"/>
      <c r="BS120" s="842"/>
      <c r="BT120" s="842"/>
      <c r="BU120" s="842"/>
      <c r="BV120" s="842">
        <v>1799547</v>
      </c>
      <c r="BW120" s="842"/>
      <c r="BX120" s="842"/>
      <c r="BY120" s="842"/>
      <c r="BZ120" s="842"/>
      <c r="CA120" s="842">
        <v>1516913</v>
      </c>
      <c r="CB120" s="842"/>
      <c r="CC120" s="842"/>
      <c r="CD120" s="842"/>
      <c r="CE120" s="842"/>
      <c r="CF120" s="866">
        <v>45.6</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2371031</v>
      </c>
      <c r="DH120" s="842"/>
      <c r="DI120" s="842"/>
      <c r="DJ120" s="842"/>
      <c r="DK120" s="842"/>
      <c r="DL120" s="842">
        <v>2230471</v>
      </c>
      <c r="DM120" s="842"/>
      <c r="DN120" s="842"/>
      <c r="DO120" s="842"/>
      <c r="DP120" s="842"/>
      <c r="DQ120" s="842">
        <v>2084177</v>
      </c>
      <c r="DR120" s="842"/>
      <c r="DS120" s="842"/>
      <c r="DT120" s="842"/>
      <c r="DU120" s="842"/>
      <c r="DV120" s="843">
        <v>62.6</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242879</v>
      </c>
      <c r="DH121" s="817"/>
      <c r="DI121" s="817"/>
      <c r="DJ121" s="817"/>
      <c r="DK121" s="817"/>
      <c r="DL121" s="817">
        <v>218387</v>
      </c>
      <c r="DM121" s="817"/>
      <c r="DN121" s="817"/>
      <c r="DO121" s="817"/>
      <c r="DP121" s="817"/>
      <c r="DQ121" s="817">
        <v>228072</v>
      </c>
      <c r="DR121" s="817"/>
      <c r="DS121" s="817"/>
      <c r="DT121" s="817"/>
      <c r="DU121" s="817"/>
      <c r="DV121" s="794">
        <v>6.9</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5956757</v>
      </c>
      <c r="BR122" s="845"/>
      <c r="BS122" s="845"/>
      <c r="BT122" s="845"/>
      <c r="BU122" s="845"/>
      <c r="BV122" s="845">
        <v>5890703</v>
      </c>
      <c r="BW122" s="845"/>
      <c r="BX122" s="845"/>
      <c r="BY122" s="845"/>
      <c r="BZ122" s="845"/>
      <c r="CA122" s="845">
        <v>5763585</v>
      </c>
      <c r="CB122" s="845"/>
      <c r="CC122" s="845"/>
      <c r="CD122" s="845"/>
      <c r="CE122" s="845"/>
      <c r="CF122" s="846">
        <v>173.2</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7594961</v>
      </c>
      <c r="BR123" s="833"/>
      <c r="BS123" s="833"/>
      <c r="BT123" s="833"/>
      <c r="BU123" s="833"/>
      <c r="BV123" s="833">
        <v>7690250</v>
      </c>
      <c r="BW123" s="833"/>
      <c r="BX123" s="833"/>
      <c r="BY123" s="833"/>
      <c r="BZ123" s="833"/>
      <c r="CA123" s="833">
        <v>7280498</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62.3</v>
      </c>
      <c r="BR124" s="831"/>
      <c r="BS124" s="831"/>
      <c r="BT124" s="831"/>
      <c r="BU124" s="831"/>
      <c r="BV124" s="831">
        <v>52.1</v>
      </c>
      <c r="BW124" s="831"/>
      <c r="BX124" s="831"/>
      <c r="BY124" s="831"/>
      <c r="BZ124" s="831"/>
      <c r="CA124" s="831">
        <v>57.1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337</v>
      </c>
      <c r="AB126" s="780"/>
      <c r="AC126" s="780"/>
      <c r="AD126" s="780"/>
      <c r="AE126" s="781"/>
      <c r="AF126" s="782">
        <v>334</v>
      </c>
      <c r="AG126" s="780"/>
      <c r="AH126" s="780"/>
      <c r="AI126" s="780"/>
      <c r="AJ126" s="781"/>
      <c r="AK126" s="782">
        <v>332</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19</v>
      </c>
      <c r="AB127" s="780"/>
      <c r="AC127" s="780"/>
      <c r="AD127" s="780"/>
      <c r="AE127" s="781"/>
      <c r="AF127" s="782">
        <v>16</v>
      </c>
      <c r="AG127" s="780"/>
      <c r="AH127" s="780"/>
      <c r="AI127" s="780"/>
      <c r="AJ127" s="781"/>
      <c r="AK127" s="782">
        <v>927</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3906852</v>
      </c>
      <c r="AB129" s="780"/>
      <c r="AC129" s="780"/>
      <c r="AD129" s="780"/>
      <c r="AE129" s="781"/>
      <c r="AF129" s="782">
        <v>3814610</v>
      </c>
      <c r="AG129" s="780"/>
      <c r="AH129" s="780"/>
      <c r="AI129" s="780"/>
      <c r="AJ129" s="781"/>
      <c r="AK129" s="782">
        <v>3818565</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478726</v>
      </c>
      <c r="AB130" s="780"/>
      <c r="AC130" s="780"/>
      <c r="AD130" s="780"/>
      <c r="AE130" s="781"/>
      <c r="AF130" s="782">
        <v>490589</v>
      </c>
      <c r="AG130" s="780"/>
      <c r="AH130" s="780"/>
      <c r="AI130" s="780"/>
      <c r="AJ130" s="781"/>
      <c r="AK130" s="782">
        <v>490659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3428126</v>
      </c>
      <c r="AB131" s="764"/>
      <c r="AC131" s="764"/>
      <c r="AD131" s="764"/>
      <c r="AE131" s="765"/>
      <c r="AF131" s="766">
        <v>3324021</v>
      </c>
      <c r="AG131" s="764"/>
      <c r="AH131" s="764"/>
      <c r="AI131" s="764"/>
      <c r="AJ131" s="765"/>
      <c r="AK131" s="766">
        <v>3327906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57.1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9.1362452839999992</v>
      </c>
      <c r="AB132" s="745"/>
      <c r="AC132" s="745"/>
      <c r="AD132" s="745"/>
      <c r="AE132" s="746"/>
      <c r="AF132" s="747">
        <v>9.0044858320000003</v>
      </c>
      <c r="AG132" s="745"/>
      <c r="AH132" s="745"/>
      <c r="AI132" s="745"/>
      <c r="AJ132" s="746"/>
      <c r="AK132" s="747">
        <v>8.9492912360000005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10</v>
      </c>
      <c r="AB133" s="724"/>
      <c r="AC133" s="724"/>
      <c r="AD133" s="724"/>
      <c r="AE133" s="725"/>
      <c r="AF133" s="723">
        <v>9.5</v>
      </c>
      <c r="AG133" s="724"/>
      <c r="AH133" s="724"/>
      <c r="AI133" s="724"/>
      <c r="AJ133" s="725"/>
      <c r="AK133" s="723">
        <v>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yxtwNwlMdLpyPXtdBTzq/47nMZ1zgI5G8b42lKLpBS3DYmkAiCzutVYM7n7IDPQKyxkXJSm8D8WmQyz1UvIKA==" saltValue="l5GLGKqknlMoWWqf9L05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9vyAbFvzzKdDESQcTt/+NUdteHSQMMlKm3nie8tnrkDSSJSu587PNaKbmxa1knxmsp3GFLqDUgxk4winNcYPA==" saltValue="0xp1lwETB0wzil/n+s69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OegwZ2aXkbIwYknHbg3O0btgtBlvCpwCFQkmS0zoT07ralPI9IZNlBDK4lVU+9OKevRpKiufHeM3wF+rVSbKQ==" saltValue="Fe/RM0IC/1Dczqol3487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1098898</v>
      </c>
      <c r="AP9" s="281">
        <v>136340</v>
      </c>
      <c r="AQ9" s="282">
        <v>143407</v>
      </c>
      <c r="AR9" s="283">
        <v>-4.9000000000000004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4172</v>
      </c>
      <c r="AP10" s="284">
        <v>518</v>
      </c>
      <c r="AQ10" s="285">
        <v>20271</v>
      </c>
      <c r="AR10" s="286">
        <v>-97.4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14791</v>
      </c>
      <c r="AP11" s="284">
        <v>1835</v>
      </c>
      <c r="AQ11" s="285">
        <v>1412</v>
      </c>
      <c r="AR11" s="286">
        <v>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66356</v>
      </c>
      <c r="AP13" s="284">
        <v>8233</v>
      </c>
      <c r="AQ13" s="285">
        <v>5234</v>
      </c>
      <c r="AR13" s="286">
        <v>57.3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16006</v>
      </c>
      <c r="AP14" s="284">
        <v>1986</v>
      </c>
      <c r="AQ14" s="285">
        <v>3337</v>
      </c>
      <c r="AR14" s="286">
        <v>-40.5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-115433</v>
      </c>
      <c r="AP15" s="284">
        <v>-14322</v>
      </c>
      <c r="AQ15" s="285">
        <v>-9830</v>
      </c>
      <c r="AR15" s="286">
        <v>45.7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1084790</v>
      </c>
      <c r="AP16" s="284">
        <v>134589</v>
      </c>
      <c r="AQ16" s="285">
        <v>163831</v>
      </c>
      <c r="AR16" s="286">
        <v>-17.8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14.89</v>
      </c>
      <c r="AP21" s="298">
        <v>14.18</v>
      </c>
      <c r="AQ21" s="299">
        <v>0.71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96.6</v>
      </c>
      <c r="AP22" s="303">
        <v>95.4</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577089</v>
      </c>
      <c r="AP32" s="312">
        <v>71599</v>
      </c>
      <c r="AQ32" s="313">
        <v>86321</v>
      </c>
      <c r="AR32" s="314">
        <v>-17.100000000000001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209180</v>
      </c>
      <c r="AP35" s="312">
        <v>25953</v>
      </c>
      <c r="AQ35" s="313">
        <v>18581</v>
      </c>
      <c r="AR35" s="314">
        <v>39.700000000000003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t="s">
        <v>489</v>
      </c>
      <c r="AP36" s="312" t="s">
        <v>489</v>
      </c>
      <c r="AQ36" s="313">
        <v>4521</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1259</v>
      </c>
      <c r="AP37" s="312">
        <v>156</v>
      </c>
      <c r="AQ37" s="313">
        <v>983</v>
      </c>
      <c r="AR37" s="314">
        <v>-84.1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955</v>
      </c>
      <c r="AP38" s="315">
        <v>118</v>
      </c>
      <c r="AQ38" s="316">
        <v>20</v>
      </c>
      <c r="AR38" s="304">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t="s">
        <v>489</v>
      </c>
      <c r="AP39" s="312" t="s">
        <v>489</v>
      </c>
      <c r="AQ39" s="313">
        <v>-4212</v>
      </c>
      <c r="AR39" s="314" t="s">
        <v>489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-490659</v>
      </c>
      <c r="AP40" s="312">
        <v>-60876</v>
      </c>
      <c r="AQ40" s="313">
        <v>-70783</v>
      </c>
      <c r="AR40" s="314">
        <v>-14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297824</v>
      </c>
      <c r="AP41" s="312">
        <v>36951</v>
      </c>
      <c r="AQ41" s="313">
        <v>35432</v>
      </c>
      <c r="AR41" s="314">
        <v>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987130</v>
      </c>
      <c r="AN51" s="334">
        <v>109268</v>
      </c>
      <c r="AO51" s="335">
        <v>112.2</v>
      </c>
      <c r="AP51" s="336">
        <v>145139</v>
      </c>
      <c r="AQ51" s="337">
        <v>19.5</v>
      </c>
      <c r="AR51" s="338">
        <v>92.7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469306</v>
      </c>
      <c r="AN52" s="342">
        <v>51949</v>
      </c>
      <c r="AO52" s="343">
        <v>17.600000000000001</v>
      </c>
      <c r="AP52" s="344">
        <v>83762</v>
      </c>
      <c r="AQ52" s="345">
        <v>33.1</v>
      </c>
      <c r="AR52" s="346">
        <v>-15.5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2091217</v>
      </c>
      <c r="AN53" s="334">
        <v>237665</v>
      </c>
      <c r="AO53" s="335">
        <v>117.5</v>
      </c>
      <c r="AP53" s="336">
        <v>125391</v>
      </c>
      <c r="AQ53" s="337">
        <v>-13.6</v>
      </c>
      <c r="AR53" s="338">
        <v>131.1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1008620</v>
      </c>
      <c r="AN54" s="342">
        <v>114629</v>
      </c>
      <c r="AO54" s="343">
        <v>120.7</v>
      </c>
      <c r="AP54" s="344">
        <v>68516</v>
      </c>
      <c r="AQ54" s="345">
        <v>-18.2</v>
      </c>
      <c r="AR54" s="346">
        <v>138.9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663483</v>
      </c>
      <c r="AN55" s="334">
        <v>76997</v>
      </c>
      <c r="AO55" s="335">
        <v>-67.599999999999994</v>
      </c>
      <c r="AP55" s="336">
        <v>138402</v>
      </c>
      <c r="AQ55" s="337">
        <v>10.4</v>
      </c>
      <c r="AR55" s="338">
        <v>-78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374459</v>
      </c>
      <c r="AN56" s="342">
        <v>43456</v>
      </c>
      <c r="AO56" s="343">
        <v>-62.1</v>
      </c>
      <c r="AP56" s="344">
        <v>70652</v>
      </c>
      <c r="AQ56" s="345">
        <v>3.1</v>
      </c>
      <c r="AR56" s="346">
        <v>-65.2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575788</v>
      </c>
      <c r="AN57" s="334">
        <v>68800</v>
      </c>
      <c r="AO57" s="335">
        <v>-10.6</v>
      </c>
      <c r="AP57" s="336">
        <v>146367</v>
      </c>
      <c r="AQ57" s="337">
        <v>5.8</v>
      </c>
      <c r="AR57" s="338">
        <v>-16.399999999999999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457050</v>
      </c>
      <c r="AN58" s="342">
        <v>54612</v>
      </c>
      <c r="AO58" s="343">
        <v>25.7</v>
      </c>
      <c r="AP58" s="344">
        <v>79441</v>
      </c>
      <c r="AQ58" s="345">
        <v>12.4</v>
      </c>
      <c r="AR58" s="346">
        <v>13.3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475263</v>
      </c>
      <c r="AN59" s="334">
        <v>58966</v>
      </c>
      <c r="AO59" s="335">
        <v>-14.3</v>
      </c>
      <c r="AP59" s="336">
        <v>165181</v>
      </c>
      <c r="AQ59" s="337">
        <v>12.9</v>
      </c>
      <c r="AR59" s="338">
        <v>-27.2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205962</v>
      </c>
      <c r="AN60" s="342">
        <v>25554</v>
      </c>
      <c r="AO60" s="343">
        <v>-53.2</v>
      </c>
      <c r="AP60" s="344">
        <v>82246</v>
      </c>
      <c r="AQ60" s="345">
        <v>3.5</v>
      </c>
      <c r="AR60" s="346">
        <v>-56.7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958576</v>
      </c>
      <c r="AN61" s="349">
        <v>110339</v>
      </c>
      <c r="AO61" s="350">
        <v>27.4</v>
      </c>
      <c r="AP61" s="351">
        <v>144096</v>
      </c>
      <c r="AQ61" s="352">
        <v>7</v>
      </c>
      <c r="AR61" s="338">
        <v>20.399999999999999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503079</v>
      </c>
      <c r="AN62" s="342">
        <v>58040</v>
      </c>
      <c r="AO62" s="343">
        <v>9.6999999999999993</v>
      </c>
      <c r="AP62" s="344">
        <v>76923</v>
      </c>
      <c r="AQ62" s="345">
        <v>6.8</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bE/vuHIyOFGwq+/Rfo6GL0/PYvnMgGzEd5AK1vL3Su/8Apa0Woug2EWbpeyB23cXxqcjW72mo6s6F1bUuH2wg==" saltValue="qfsltbrarcLRJN9sQH1C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M396R3Q65wktCrbiirsqiWHnzDIzXmJMwsHjn8jlKb0AvEN5IqX2B5g9ebGtM2yedtcT2bLROBMKlS3xe1vPEQ==" saltValue="xu5ir2rjfMmgL92MLyWsV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8"/>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sheetData>
  <sheetProtection algorithmName="SHA-512" hashValue="lm2ygC7Ofvt9JaOdexXTaOgqnNLjoI2IODLGnQApW2/rcfC5fAv/uc1x8Ik+GAneSn+Eg7Jdaxm2mWC02Lp5RA==" saltValue="RhHV1xtj9WbwWaI5l9br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26.54</v>
      </c>
      <c r="G47" s="12">
        <v>28.15</v>
      </c>
      <c r="H47" s="12">
        <v>30.07</v>
      </c>
      <c r="I47" s="12">
        <v>33.71</v>
      </c>
      <c r="J47" s="13">
        <v>26.26</v>
      </c>
    </row>
    <row r="48" spans="2:10" ht="57.75" customHeight="1" x14ac:dyDescent="0.15">
      <c r="B48" s="14"/>
      <c r="C48" s="1141" t="s">
        <v>4</v>
      </c>
      <c r="D48" s="1141"/>
      <c r="E48" s="1142"/>
      <c r="F48" s="15">
        <v>7.84</v>
      </c>
      <c r="G48" s="16">
        <v>8.3699999999999992</v>
      </c>
      <c r="H48" s="16">
        <v>11.16</v>
      </c>
      <c r="I48" s="16">
        <v>4.26</v>
      </c>
      <c r="J48" s="17">
        <v>9.6199999999999992</v>
      </c>
    </row>
    <row r="49" spans="2:10" ht="57.75" customHeight="1" thickBot="1" x14ac:dyDescent="0.2">
      <c r="B49" s="18"/>
      <c r="C49" s="1143" t="s">
        <v>5</v>
      </c>
      <c r="D49" s="1143"/>
      <c r="E49" s="1144"/>
      <c r="F49" s="19">
        <v>3.59</v>
      </c>
      <c r="G49" s="20">
        <v>3.18</v>
      </c>
      <c r="H49" s="20">
        <v>7.26</v>
      </c>
      <c r="I49" s="20" t="s">
        <v>532</v>
      </c>
      <c r="J49" s="21" t="s">
        <v>533</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GtsgTkuSqzhRi2ZgvVIHmSl8xQ0u5ISEMyvWiC9Q3+j2q/Q40vLSuGAjMi93qZ/E3SeI3FHQxUNBaz0mq7eSAQ==" saltValue="p/xAvTnuOn30cSMBmQb+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16.98</v>
      </c>
      <c r="G34" s="33">
        <v>16.39</v>
      </c>
      <c r="H34" s="33">
        <v>15.02</v>
      </c>
      <c r="I34" s="33">
        <v>12.14</v>
      </c>
      <c r="J34" s="34">
        <v>11.89</v>
      </c>
      <c r="K34" s="22"/>
      <c r="L34" s="22"/>
      <c r="M34" s="22"/>
      <c r="N34" s="22"/>
      <c r="O34" s="22"/>
      <c r="P34" s="22"/>
    </row>
    <row r="35" spans="1:16" ht="39" customHeight="1" x14ac:dyDescent="0.15">
      <c r="A35" s="22"/>
      <c r="B35" s="35"/>
      <c r="C35" s="1145" t="s">
        <v>535</v>
      </c>
      <c r="D35" s="1146"/>
      <c r="E35" s="1147"/>
      <c r="F35" s="36">
        <v>7.81</v>
      </c>
      <c r="G35" s="37">
        <v>8.34</v>
      </c>
      <c r="H35" s="37">
        <v>11.13</v>
      </c>
      <c r="I35" s="37">
        <v>4.2300000000000004</v>
      </c>
      <c r="J35" s="38">
        <v>9.59</v>
      </c>
      <c r="K35" s="22"/>
      <c r="L35" s="22"/>
      <c r="M35" s="22"/>
      <c r="N35" s="22"/>
      <c r="O35" s="22"/>
      <c r="P35" s="22"/>
    </row>
    <row r="36" spans="1:16" ht="39" customHeight="1" x14ac:dyDescent="0.15">
      <c r="A36" s="22"/>
      <c r="B36" s="35"/>
      <c r="C36" s="1145" t="s">
        <v>536</v>
      </c>
      <c r="D36" s="1146"/>
      <c r="E36" s="1147"/>
      <c r="F36" s="36">
        <v>1.38</v>
      </c>
      <c r="G36" s="37">
        <v>2.09</v>
      </c>
      <c r="H36" s="37">
        <v>3.7</v>
      </c>
      <c r="I36" s="37">
        <v>5.73</v>
      </c>
      <c r="J36" s="38">
        <v>2.5099999999999998</v>
      </c>
      <c r="K36" s="22"/>
      <c r="L36" s="22"/>
      <c r="M36" s="22"/>
      <c r="N36" s="22"/>
      <c r="O36" s="22"/>
      <c r="P36" s="22"/>
    </row>
    <row r="37" spans="1:16" ht="39" customHeight="1" x14ac:dyDescent="0.15">
      <c r="A37" s="22"/>
      <c r="B37" s="35"/>
      <c r="C37" s="1145" t="s">
        <v>537</v>
      </c>
      <c r="D37" s="1146"/>
      <c r="E37" s="1147"/>
      <c r="F37" s="36" t="s">
        <v>489</v>
      </c>
      <c r="G37" s="37" t="s">
        <v>489</v>
      </c>
      <c r="H37" s="37">
        <v>1.3</v>
      </c>
      <c r="I37" s="37">
        <v>1.65</v>
      </c>
      <c r="J37" s="38">
        <v>1.99</v>
      </c>
      <c r="K37" s="22"/>
      <c r="L37" s="22"/>
      <c r="M37" s="22"/>
      <c r="N37" s="22"/>
      <c r="O37" s="22"/>
      <c r="P37" s="22"/>
    </row>
    <row r="38" spans="1:16" ht="39" customHeight="1" x14ac:dyDescent="0.15">
      <c r="A38" s="22"/>
      <c r="B38" s="35"/>
      <c r="C38" s="1145" t="s">
        <v>538</v>
      </c>
      <c r="D38" s="1146"/>
      <c r="E38" s="1147"/>
      <c r="F38" s="36">
        <v>0.24</v>
      </c>
      <c r="G38" s="37">
        <v>0.56000000000000005</v>
      </c>
      <c r="H38" s="37">
        <v>0.7</v>
      </c>
      <c r="I38" s="37">
        <v>0.66</v>
      </c>
      <c r="J38" s="38">
        <v>0.85</v>
      </c>
      <c r="K38" s="22"/>
      <c r="L38" s="22"/>
      <c r="M38" s="22"/>
      <c r="N38" s="22"/>
      <c r="O38" s="22"/>
      <c r="P38" s="22"/>
    </row>
    <row r="39" spans="1:16" ht="39" customHeight="1" x14ac:dyDescent="0.15">
      <c r="A39" s="22"/>
      <c r="B39" s="35"/>
      <c r="C39" s="1145" t="s">
        <v>539</v>
      </c>
      <c r="D39" s="1146"/>
      <c r="E39" s="1147"/>
      <c r="F39" s="36">
        <v>0.02</v>
      </c>
      <c r="G39" s="37">
        <v>0.01</v>
      </c>
      <c r="H39" s="37">
        <v>0.02</v>
      </c>
      <c r="I39" s="37">
        <v>0.02</v>
      </c>
      <c r="J39" s="38">
        <v>0.03</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0.01</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0.17</v>
      </c>
      <c r="G43" s="42">
        <v>0.24</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row r="47" spans="1:16" ht="13.5" hidden="1" customHeight="1" x14ac:dyDescent="0.15"/>
    <row r="48" spans="1:16" ht="13.5" hidden="1" customHeight="1" x14ac:dyDescent="0.15"/>
    <row r="49" ht="13.5" hidden="1" customHeight="1" x14ac:dyDescent="0.15"/>
    <row r="50" ht="13.5" hidden="1" customHeight="1" x14ac:dyDescent="0.15"/>
  </sheetData>
  <sheetProtection algorithmName="SHA-512" hashValue="wrwLv1oQhS7G4n0QAx0SqOk8hcwWDWyBFsgwlibJyqVoacb3xDD1u20scQnRJXxLQMKplyMUMabg1L6FHkYbSw==" saltValue="LtPnTLzEu3K7QfJHB511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615</v>
      </c>
      <c r="L45" s="60">
        <v>598</v>
      </c>
      <c r="M45" s="60">
        <v>603</v>
      </c>
      <c r="N45" s="60">
        <v>598</v>
      </c>
      <c r="O45" s="61">
        <v>577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205</v>
      </c>
      <c r="L48" s="64">
        <v>209</v>
      </c>
      <c r="M48" s="64">
        <v>174</v>
      </c>
      <c r="N48" s="64">
        <v>177</v>
      </c>
      <c r="O48" s="65">
        <v>209</v>
      </c>
      <c r="P48" s="48"/>
      <c r="Q48" s="48"/>
      <c r="R48" s="48"/>
      <c r="S48" s="48"/>
      <c r="T48" s="48"/>
      <c r="U48" s="48"/>
    </row>
    <row r="49" spans="1:21" ht="30.75" customHeight="1" x14ac:dyDescent="0.15">
      <c r="A49" s="48"/>
      <c r="B49" s="1178"/>
      <c r="C49" s="1179"/>
      <c r="D49" s="62"/>
      <c r="E49" s="1155" t="s">
        <v>14</v>
      </c>
      <c r="F49" s="1155"/>
      <c r="G49" s="1155"/>
      <c r="H49" s="1155"/>
      <c r="I49" s="1155"/>
      <c r="J49" s="1156"/>
      <c r="K49" s="63">
        <v>16</v>
      </c>
      <c r="L49" s="64">
        <v>16</v>
      </c>
      <c r="M49" s="64">
        <v>15</v>
      </c>
      <c r="N49" s="64">
        <v>15</v>
      </c>
      <c r="O49" s="65" t="s">
        <v>489</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0</v>
      </c>
      <c r="M50" s="64">
        <v>0</v>
      </c>
      <c r="N50" s="64">
        <v>0</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516</v>
      </c>
      <c r="L52" s="64">
        <v>495</v>
      </c>
      <c r="M52" s="64">
        <v>479</v>
      </c>
      <c r="N52" s="64">
        <v>490</v>
      </c>
      <c r="O52" s="65">
        <v>491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321</v>
      </c>
      <c r="L53" s="69">
        <v>328</v>
      </c>
      <c r="M53" s="69">
        <v>313</v>
      </c>
      <c r="N53" s="69">
        <v>300</v>
      </c>
      <c r="O53" s="70">
        <v>297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565</v>
      </c>
      <c r="L58" s="84" t="s">
        <v>489</v>
      </c>
      <c r="M58" s="84" t="s">
        <v>489</v>
      </c>
      <c r="N58" s="84" t="s">
        <v>489</v>
      </c>
      <c r="O58" s="85" t="s">
        <v>489</v>
      </c>
    </row>
    <row r="59" spans="1:21" ht="31.5" customHeight="1" x14ac:dyDescent="0.15">
      <c r="B59" s="1163"/>
      <c r="C59" s="1164"/>
      <c r="D59" s="1170" t="s">
        <v>26</v>
      </c>
      <c r="E59" s="1171"/>
      <c r="F59" s="1171"/>
      <c r="G59" s="1171"/>
      <c r="H59" s="1171"/>
      <c r="I59" s="1171"/>
      <c r="J59" s="1172"/>
      <c r="K59" s="86" t="s">
        <v>565</v>
      </c>
      <c r="L59" s="87" t="s">
        <v>489</v>
      </c>
      <c r="M59" s="87" t="s">
        <v>489</v>
      </c>
      <c r="N59" s="87" t="s">
        <v>489</v>
      </c>
      <c r="O59" s="88" t="s">
        <v>489</v>
      </c>
    </row>
    <row r="60" spans="1:21" ht="31.5" customHeight="1" thickBot="1" x14ac:dyDescent="0.2">
      <c r="B60" s="1165"/>
      <c r="C60" s="1166"/>
      <c r="D60" s="1173" t="s">
        <v>27</v>
      </c>
      <c r="E60" s="1174"/>
      <c r="F60" s="1174"/>
      <c r="G60" s="1174"/>
      <c r="H60" s="1174"/>
      <c r="I60" s="1174"/>
      <c r="J60" s="1175"/>
      <c r="K60" s="89" t="s">
        <v>565</v>
      </c>
      <c r="L60" s="90" t="s">
        <v>489</v>
      </c>
      <c r="M60" s="90" t="s">
        <v>489</v>
      </c>
      <c r="N60" s="90" t="s">
        <v>489</v>
      </c>
      <c r="O60" s="91" t="s">
        <v>489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rKjAuJg7cUWRser6K5elmyFujDHpF4DXQakLkrT/uT74tSmnoFMehf80CkqY30GbPvDkUPn6GOId9YdR8opbA==" saltValue="dVUaAqtCTp50tvZ7O3Vi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6010</v>
      </c>
      <c r="J41" s="356">
        <v>6328</v>
      </c>
      <c r="K41" s="356">
        <v>6248</v>
      </c>
      <c r="L41" s="356">
        <v>6153</v>
      </c>
      <c r="M41" s="357">
        <v>6094</v>
      </c>
    </row>
    <row r="42" spans="2:13" ht="27.75" customHeight="1" x14ac:dyDescent="0.15">
      <c r="B42" s="1186"/>
      <c r="C42" s="1187"/>
      <c r="D42" s="106"/>
      <c r="E42" s="1190" t="s">
        <v>32</v>
      </c>
      <c r="F42" s="1190"/>
      <c r="G42" s="1190"/>
      <c r="H42" s="1191"/>
      <c r="I42" s="358">
        <v>2</v>
      </c>
      <c r="J42" s="359">
        <v>2</v>
      </c>
      <c r="K42" s="359">
        <v>1</v>
      </c>
      <c r="L42" s="359">
        <v>1</v>
      </c>
      <c r="M42" s="360">
        <v>1</v>
      </c>
    </row>
    <row r="43" spans="2:13" ht="27.75" customHeight="1" x14ac:dyDescent="0.15">
      <c r="B43" s="1186"/>
      <c r="C43" s="1187"/>
      <c r="D43" s="106"/>
      <c r="E43" s="1190" t="s">
        <v>33</v>
      </c>
      <c r="F43" s="1190"/>
      <c r="G43" s="1190"/>
      <c r="H43" s="1191"/>
      <c r="I43" s="358">
        <v>2814</v>
      </c>
      <c r="J43" s="359">
        <v>2689</v>
      </c>
      <c r="K43" s="359">
        <v>2614</v>
      </c>
      <c r="L43" s="359">
        <v>2449</v>
      </c>
      <c r="M43" s="360">
        <v>2312</v>
      </c>
    </row>
    <row r="44" spans="2:13" ht="27.75" customHeight="1" x14ac:dyDescent="0.15">
      <c r="B44" s="1186"/>
      <c r="C44" s="1187"/>
      <c r="D44" s="106"/>
      <c r="E44" s="1190" t="s">
        <v>34</v>
      </c>
      <c r="F44" s="1190"/>
      <c r="G44" s="1190"/>
      <c r="H44" s="1191"/>
      <c r="I44" s="358">
        <v>84</v>
      </c>
      <c r="J44" s="359">
        <v>55</v>
      </c>
      <c r="K44" s="359">
        <v>27</v>
      </c>
      <c r="L44" s="359" t="s">
        <v>489</v>
      </c>
      <c r="M44" s="360" t="s">
        <v>489</v>
      </c>
    </row>
    <row r="45" spans="2:13" ht="27.75" customHeight="1" x14ac:dyDescent="0.15">
      <c r="B45" s="1186"/>
      <c r="C45" s="1187"/>
      <c r="D45" s="106"/>
      <c r="E45" s="1190" t="s">
        <v>35</v>
      </c>
      <c r="F45" s="1190"/>
      <c r="G45" s="1190"/>
      <c r="H45" s="1191"/>
      <c r="I45" s="358">
        <v>918</v>
      </c>
      <c r="J45" s="359">
        <v>1025</v>
      </c>
      <c r="K45" s="359">
        <v>840</v>
      </c>
      <c r="L45" s="359">
        <v>820</v>
      </c>
      <c r="M45" s="360">
        <v>777</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1855</v>
      </c>
      <c r="J50" s="359">
        <v>1380</v>
      </c>
      <c r="K50" s="359">
        <v>1638</v>
      </c>
      <c r="L50" s="359">
        <v>1800</v>
      </c>
      <c r="M50" s="360">
        <v>1517</v>
      </c>
    </row>
    <row r="51" spans="2:13" ht="27.75" customHeight="1" x14ac:dyDescent="0.15">
      <c r="B51" s="1186"/>
      <c r="C51" s="1187"/>
      <c r="D51" s="106"/>
      <c r="E51" s="1190" t="s">
        <v>42</v>
      </c>
      <c r="F51" s="1190"/>
      <c r="G51" s="1190"/>
      <c r="H51" s="1191"/>
      <c r="I51" s="358" t="s">
        <v>489</v>
      </c>
      <c r="J51" s="359" t="s">
        <v>489</v>
      </c>
      <c r="K51" s="359" t="s">
        <v>489</v>
      </c>
      <c r="L51" s="359" t="s">
        <v>489</v>
      </c>
      <c r="M51" s="360" t="s">
        <v>489</v>
      </c>
    </row>
    <row r="52" spans="2:13" ht="27.75" customHeight="1" x14ac:dyDescent="0.15">
      <c r="B52" s="1188"/>
      <c r="C52" s="1189"/>
      <c r="D52" s="106"/>
      <c r="E52" s="1190" t="s">
        <v>43</v>
      </c>
      <c r="F52" s="1190"/>
      <c r="G52" s="1190"/>
      <c r="H52" s="1191"/>
      <c r="I52" s="358">
        <v>5855</v>
      </c>
      <c r="J52" s="359">
        <v>6029</v>
      </c>
      <c r="K52" s="359">
        <v>5957</v>
      </c>
      <c r="L52" s="359">
        <v>5891</v>
      </c>
      <c r="M52" s="360">
        <v>5764</v>
      </c>
    </row>
    <row r="53" spans="2:13" ht="27.75" customHeight="1" thickBot="1" x14ac:dyDescent="0.2">
      <c r="B53" s="1192" t="s">
        <v>19</v>
      </c>
      <c r="C53" s="1193"/>
      <c r="D53" s="110"/>
      <c r="E53" s="1194" t="s">
        <v>44</v>
      </c>
      <c r="F53" s="1194"/>
      <c r="G53" s="1194"/>
      <c r="H53" s="1195"/>
      <c r="I53" s="361">
        <v>2120</v>
      </c>
      <c r="J53" s="362">
        <v>2691</v>
      </c>
      <c r="K53" s="362">
        <v>2136</v>
      </c>
      <c r="L53" s="362">
        <v>1732</v>
      </c>
      <c r="M53" s="363">
        <v>1903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TwRMU69LFRKc8V31JmDlLaJlL+GpuZo4LSBK+BwiuIkaiQR/o6uTMdslIgyHeuiAX84I5syP07/3StCRR6Pzg==" saltValue="IXj4zoGfAn7J/GAxEc7r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1175</v>
      </c>
      <c r="G55" s="122">
        <v>1286</v>
      </c>
      <c r="H55" s="123">
        <v>1003</v>
      </c>
    </row>
    <row r="56" spans="2:8" ht="52.5" customHeight="1" x14ac:dyDescent="0.15">
      <c r="B56" s="124"/>
      <c r="C56" s="1213" t="s">
        <v>47</v>
      </c>
      <c r="D56" s="1213"/>
      <c r="E56" s="1214"/>
      <c r="F56" s="125">
        <v>2</v>
      </c>
      <c r="G56" s="125">
        <v>2</v>
      </c>
      <c r="H56" s="126" t="s">
        <v>489</v>
      </c>
    </row>
    <row r="57" spans="2:8" ht="53.25" customHeight="1" x14ac:dyDescent="0.15">
      <c r="B57" s="124"/>
      <c r="C57" s="1215" t="s">
        <v>48</v>
      </c>
      <c r="D57" s="1215"/>
      <c r="E57" s="1216"/>
      <c r="F57" s="127">
        <v>374</v>
      </c>
      <c r="G57" s="127">
        <v>462</v>
      </c>
      <c r="H57" s="128">
        <v>324</v>
      </c>
    </row>
    <row r="58" spans="2:8" ht="45.75" customHeight="1" x14ac:dyDescent="0.15">
      <c r="B58" s="129"/>
      <c r="C58" s="1203" t="s">
        <v>549</v>
      </c>
      <c r="D58" s="1204"/>
      <c r="E58" s="1205"/>
      <c r="F58" s="130">
        <v>132</v>
      </c>
      <c r="G58" s="130">
        <v>182</v>
      </c>
      <c r="H58" s="131">
        <v>154</v>
      </c>
    </row>
    <row r="59" spans="2:8" ht="45.75" customHeight="1" x14ac:dyDescent="0.15">
      <c r="B59" s="129"/>
      <c r="C59" s="1203" t="s">
        <v>550</v>
      </c>
      <c r="D59" s="1204"/>
      <c r="E59" s="1205"/>
      <c r="F59" s="130">
        <v>53</v>
      </c>
      <c r="G59" s="130">
        <v>63</v>
      </c>
      <c r="H59" s="131">
        <v>71</v>
      </c>
    </row>
    <row r="60" spans="2:8" ht="45.75" customHeight="1" x14ac:dyDescent="0.15">
      <c r="B60" s="129"/>
      <c r="C60" s="1203" t="s">
        <v>551</v>
      </c>
      <c r="D60" s="1204"/>
      <c r="E60" s="1205"/>
      <c r="F60" s="130">
        <v>52</v>
      </c>
      <c r="G60" s="130">
        <v>50</v>
      </c>
      <c r="H60" s="131">
        <v>45</v>
      </c>
    </row>
    <row r="61" spans="2:8" ht="45.75" customHeight="1" x14ac:dyDescent="0.15">
      <c r="B61" s="129"/>
      <c r="C61" s="1203" t="s">
        <v>552</v>
      </c>
      <c r="D61" s="1204"/>
      <c r="E61" s="1205"/>
      <c r="F61" s="130">
        <v>0</v>
      </c>
      <c r="G61" s="130">
        <v>30</v>
      </c>
      <c r="H61" s="131">
        <v>33</v>
      </c>
    </row>
    <row r="62" spans="2:8" ht="45.75" customHeight="1" thickBot="1" x14ac:dyDescent="0.2">
      <c r="B62" s="132"/>
      <c r="C62" s="1206" t="s">
        <v>553</v>
      </c>
      <c r="D62" s="1207"/>
      <c r="E62" s="1208"/>
      <c r="F62" s="133">
        <v>21</v>
      </c>
      <c r="G62" s="133">
        <v>21</v>
      </c>
      <c r="H62" s="134">
        <v>16</v>
      </c>
    </row>
    <row r="63" spans="2:8" ht="52.5" customHeight="1" thickBot="1" x14ac:dyDescent="0.2">
      <c r="B63" s="135"/>
      <c r="C63" s="1209" t="s">
        <v>49</v>
      </c>
      <c r="D63" s="1209"/>
      <c r="E63" s="1210"/>
      <c r="F63" s="136">
        <v>1550</v>
      </c>
      <c r="G63" s="136">
        <v>1750</v>
      </c>
      <c r="H63" s="137">
        <v>1326</v>
      </c>
    </row>
    <row r="64" spans="2:8" x14ac:dyDescent="0.15"/>
  </sheetData>
  <sheetProtection algorithmName="SHA-512" hashValue="FzEl+Tkoi0auj4CWIVMzpQ9Ja9i8q1U6RM7GpoCoIzcUF0h1mV6vTfK7nmBptriPKKxggh+Ud5rxUJpxb18d4A==" saltValue="iaVI7mpWx5Vvmjmclilm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109268</v>
      </c>
      <c r="E3" s="156"/>
      <c r="F3" s="157">
        <v>145139</v>
      </c>
      <c r="G3" s="158"/>
      <c r="H3" s="159"/>
    </row>
    <row r="4" spans="1:8" x14ac:dyDescent="0.15">
      <c r="A4" s="160"/>
      <c r="B4" s="161"/>
      <c r="C4" s="162"/>
      <c r="D4" s="163">
        <v>51949</v>
      </c>
      <c r="E4" s="164"/>
      <c r="F4" s="165">
        <v>83762</v>
      </c>
      <c r="G4" s="166"/>
      <c r="H4" s="167"/>
    </row>
    <row r="5" spans="1:8" x14ac:dyDescent="0.15">
      <c r="A5" s="148" t="s">
        <v>521</v>
      </c>
      <c r="B5" s="153"/>
      <c r="C5" s="154"/>
      <c r="D5" s="155">
        <v>237665</v>
      </c>
      <c r="E5" s="156"/>
      <c r="F5" s="157">
        <v>125391</v>
      </c>
      <c r="G5" s="158"/>
      <c r="H5" s="159"/>
    </row>
    <row r="6" spans="1:8" x14ac:dyDescent="0.15">
      <c r="A6" s="160"/>
      <c r="B6" s="161"/>
      <c r="C6" s="162"/>
      <c r="D6" s="163">
        <v>114629</v>
      </c>
      <c r="E6" s="164"/>
      <c r="F6" s="165">
        <v>68516</v>
      </c>
      <c r="G6" s="166"/>
      <c r="H6" s="167"/>
    </row>
    <row r="7" spans="1:8" x14ac:dyDescent="0.15">
      <c r="A7" s="148" t="s">
        <v>522</v>
      </c>
      <c r="B7" s="153"/>
      <c r="C7" s="154"/>
      <c r="D7" s="155">
        <v>76997</v>
      </c>
      <c r="E7" s="156"/>
      <c r="F7" s="157">
        <v>138402</v>
      </c>
      <c r="G7" s="158"/>
      <c r="H7" s="159"/>
    </row>
    <row r="8" spans="1:8" x14ac:dyDescent="0.15">
      <c r="A8" s="160"/>
      <c r="B8" s="161"/>
      <c r="C8" s="162"/>
      <c r="D8" s="163">
        <v>43456</v>
      </c>
      <c r="E8" s="164"/>
      <c r="F8" s="165">
        <v>70652</v>
      </c>
      <c r="G8" s="166"/>
      <c r="H8" s="167"/>
    </row>
    <row r="9" spans="1:8" x14ac:dyDescent="0.15">
      <c r="A9" s="148" t="s">
        <v>523</v>
      </c>
      <c r="B9" s="153"/>
      <c r="C9" s="154"/>
      <c r="D9" s="155">
        <v>68800</v>
      </c>
      <c r="E9" s="156"/>
      <c r="F9" s="157">
        <v>146367</v>
      </c>
      <c r="G9" s="158"/>
      <c r="H9" s="159"/>
    </row>
    <row r="10" spans="1:8" x14ac:dyDescent="0.15">
      <c r="A10" s="160"/>
      <c r="B10" s="161"/>
      <c r="C10" s="162"/>
      <c r="D10" s="163">
        <v>54612</v>
      </c>
      <c r="E10" s="164"/>
      <c r="F10" s="165">
        <v>79441</v>
      </c>
      <c r="G10" s="166"/>
      <c r="H10" s="167"/>
    </row>
    <row r="11" spans="1:8" x14ac:dyDescent="0.15">
      <c r="A11" s="148" t="s">
        <v>524</v>
      </c>
      <c r="B11" s="153"/>
      <c r="C11" s="154"/>
      <c r="D11" s="155">
        <v>58966</v>
      </c>
      <c r="E11" s="156"/>
      <c r="F11" s="157">
        <v>165181</v>
      </c>
      <c r="G11" s="158"/>
      <c r="H11" s="159"/>
    </row>
    <row r="12" spans="1:8" x14ac:dyDescent="0.15">
      <c r="A12" s="160"/>
      <c r="B12" s="161"/>
      <c r="C12" s="168"/>
      <c r="D12" s="163">
        <v>25554</v>
      </c>
      <c r="E12" s="164"/>
      <c r="F12" s="165">
        <v>82246</v>
      </c>
      <c r="G12" s="166"/>
      <c r="H12" s="167"/>
    </row>
    <row r="13" spans="1:8" x14ac:dyDescent="0.15">
      <c r="A13" s="148"/>
      <c r="B13" s="153"/>
      <c r="C13" s="169"/>
      <c r="D13" s="170">
        <v>110339</v>
      </c>
      <c r="E13" s="171"/>
      <c r="F13" s="172">
        <v>144096</v>
      </c>
      <c r="G13" s="173"/>
      <c r="H13" s="159"/>
    </row>
    <row r="14" spans="1:8" x14ac:dyDescent="0.15">
      <c r="A14" s="160"/>
      <c r="B14" s="161"/>
      <c r="C14" s="162"/>
      <c r="D14" s="163">
        <v>58040</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7.84</v>
      </c>
      <c r="C19" s="174">
        <f>ROUND(VALUE(SUBSTITUTE(実質収支比率等に係る経年分析!G$48,"▲","-")),2)</f>
        <v>8.3699999999999992</v>
      </c>
      <c r="D19" s="174">
        <f>ROUND(VALUE(SUBSTITUTE(実質収支比率等に係る経年分析!H$48,"▲","-")),2)</f>
        <v>11.16</v>
      </c>
      <c r="E19" s="174">
        <f>ROUND(VALUE(SUBSTITUTE(実質収支比率等に係る経年分析!I$48,"▲","-")),2)</f>
        <v>4.26</v>
      </c>
      <c r="F19" s="174">
        <f>ROUND(VALUE(SUBSTITUTE(実質収支比率等に係る経年分析!J$48,"▲","-")),2)</f>
        <v>9.6199999999999992</v>
      </c>
    </row>
    <row r="20" spans="1:11" x14ac:dyDescent="0.15">
      <c r="A20" s="174" t="s">
        <v>53</v>
      </c>
      <c r="B20" s="174">
        <f>ROUND(VALUE(SUBSTITUTE(実質収支比率等に係る経年分析!F$47,"▲","-")),2)</f>
        <v>26.54</v>
      </c>
      <c r="C20" s="174">
        <f>ROUND(VALUE(SUBSTITUTE(実質収支比率等に係る経年分析!G$47,"▲","-")),2)</f>
        <v>28.15</v>
      </c>
      <c r="D20" s="174">
        <f>ROUND(VALUE(SUBSTITUTE(実質収支比率等に係る経年分析!H$47,"▲","-")),2)</f>
        <v>30.07</v>
      </c>
      <c r="E20" s="174">
        <f>ROUND(VALUE(SUBSTITUTE(実質収支比率等に係る経年分析!I$47,"▲","-")),2)</f>
        <v>33.71</v>
      </c>
      <c r="F20" s="174">
        <f>ROUND(VALUE(SUBSTITUTE(実質収支比率等に係る経年分析!J$47,"▲","-")),2)</f>
        <v>26.26</v>
      </c>
    </row>
    <row r="21" spans="1:11" x14ac:dyDescent="0.15">
      <c r="A21" s="174" t="s">
        <v>54</v>
      </c>
      <c r="B21" s="174">
        <f>IF(ISNUMBER(VALUE(SUBSTITUTE(実質収支比率等に係る経年分析!F$49,"▲","-"))),ROUND(VALUE(SUBSTITUTE(実質収支比率等に係る経年分析!F$49,"▲","-")),2),NA())</f>
        <v>3.59</v>
      </c>
      <c r="C21" s="174">
        <f>IF(ISNUMBER(VALUE(SUBSTITUTE(実質収支比率等に係る経年分析!G$49,"▲","-"))),ROUND(VALUE(SUBSTITUTE(実質収支比率等に係る経年分析!G$49,"▲","-")),2),NA())</f>
        <v>3.18</v>
      </c>
      <c r="D21" s="174">
        <f>IF(ISNUMBER(VALUE(SUBSTITUTE(実質収支比率等に係る経年分析!H$49,"▲","-"))),ROUND(VALUE(SUBSTITUTE(実質収支比率等に係る経年分析!H$49,"▲","-")),2),NA())</f>
        <v>7.26</v>
      </c>
      <c r="E21" s="174">
        <f>IF(ISNUMBER(VALUE(SUBSTITUTE(実質収支比率等に係る経年分析!I$49,"▲","-"))),ROUND(VALUE(SUBSTITUTE(実質収支比率等に係る経年分析!I$49,"▲","-")),2),NA())</f>
        <v>-2.77</v>
      </c>
      <c r="F21" s="174">
        <f>IF(ISNUMBER(VALUE(SUBSTITUTE(実質収支比率等に係る経年分析!J$49,"▲","-"))),ROUND(VALUE(SUBSTITUTE(実質収支比率等に係る経年分析!J$49,"▲","-")),2),NA())</f>
        <v>-2.04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0.24</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障害認定事業特別会計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1.99</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2.5099999999999998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4.2300000000000004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516</v>
      </c>
      <c r="E42" s="176"/>
      <c r="F42" s="176"/>
      <c r="G42" s="176">
        <f>'実質公債費比率（分子）の構造'!L$52</f>
        <v>495</v>
      </c>
      <c r="H42" s="176"/>
      <c r="I42" s="176"/>
      <c r="J42" s="176">
        <f>'実質公債費比率（分子）の構造'!M$52</f>
        <v>479</v>
      </c>
      <c r="K42" s="176"/>
      <c r="L42" s="176"/>
      <c r="M42" s="176">
        <f>'実質公債費比率（分子）の構造'!N$52</f>
        <v>490</v>
      </c>
      <c r="N42" s="176"/>
      <c r="O42" s="176"/>
      <c r="P42" s="176">
        <f>'実質公債費比率（分子）の構造'!O$52</f>
        <v>491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1</v>
      </c>
      <c r="O43" s="176"/>
      <c r="P43" s="176"/>
    </row>
    <row r="44" spans="1:16" x14ac:dyDescent="0.15">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1</v>
      </c>
      <c r="O44" s="176"/>
      <c r="P44" s="176"/>
    </row>
    <row r="45" spans="1:16" x14ac:dyDescent="0.15">
      <c r="A45" s="176" t="s">
        <v>63</v>
      </c>
      <c r="B45" s="176">
        <f>'実質公債費比率（分子）の構造'!K$49</f>
        <v>16</v>
      </c>
      <c r="C45" s="176"/>
      <c r="D45" s="176"/>
      <c r="E45" s="176">
        <f>'実質公債費比率（分子）の構造'!L$49</f>
        <v>16</v>
      </c>
      <c r="F45" s="176"/>
      <c r="G45" s="176"/>
      <c r="H45" s="176">
        <f>'実質公債費比率（分子）の構造'!M$49</f>
        <v>15</v>
      </c>
      <c r="I45" s="176"/>
      <c r="J45" s="176"/>
      <c r="K45" s="176">
        <f>'実質公債費比率（分子）の構造'!N$49</f>
        <v>15</v>
      </c>
      <c r="L45" s="176"/>
      <c r="M45" s="176"/>
      <c r="N45" s="176" t="str">
        <f>'実質公債費比率（分子）の構造'!O$49</f>
        <v>-</v>
      </c>
      <c r="O45" s="176"/>
      <c r="P45" s="176"/>
    </row>
    <row r="46" spans="1:16" x14ac:dyDescent="0.15">
      <c r="A46" s="176" t="s">
        <v>64</v>
      </c>
      <c r="B46" s="176">
        <f>'実質公債費比率（分子）の構造'!K$48</f>
        <v>205</v>
      </c>
      <c r="C46" s="176"/>
      <c r="D46" s="176"/>
      <c r="E46" s="176">
        <f>'実質公債費比率（分子）の構造'!L$48</f>
        <v>209</v>
      </c>
      <c r="F46" s="176"/>
      <c r="G46" s="176"/>
      <c r="H46" s="176">
        <f>'実質公債費比率（分子）の構造'!M$48</f>
        <v>174</v>
      </c>
      <c r="I46" s="176"/>
      <c r="J46" s="176"/>
      <c r="K46" s="176">
        <f>'実質公債費比率（分子）の構造'!N$48</f>
        <v>177</v>
      </c>
      <c r="L46" s="176"/>
      <c r="M46" s="176"/>
      <c r="N46" s="176">
        <f>'実質公債費比率（分子）の構造'!O$48</f>
        <v>209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615</v>
      </c>
      <c r="C49" s="176"/>
      <c r="D49" s="176"/>
      <c r="E49" s="176">
        <f>'実質公債費比率（分子）の構造'!L$45</f>
        <v>598</v>
      </c>
      <c r="F49" s="176"/>
      <c r="G49" s="176"/>
      <c r="H49" s="176">
        <f>'実質公債費比率（分子）の構造'!M$45</f>
        <v>603</v>
      </c>
      <c r="I49" s="176"/>
      <c r="J49" s="176"/>
      <c r="K49" s="176">
        <f>'実質公債費比率（分子）の構造'!N$45</f>
        <v>598</v>
      </c>
      <c r="L49" s="176"/>
      <c r="M49" s="176"/>
      <c r="N49" s="176">
        <f>'実質公債費比率（分子）の構造'!O$45</f>
        <v>577</v>
      </c>
      <c r="O49" s="176"/>
      <c r="P49" s="176"/>
    </row>
    <row r="50" spans="1:16" x14ac:dyDescent="0.15">
      <c r="A50" s="176" t="s">
        <v>67</v>
      </c>
      <c r="B50" s="176" t="e">
        <f>NA()</f>
        <v>#N/A</v>
      </c>
      <c r="C50" s="176">
        <f>IF(ISNUMBER('実質公債費比率（分子）の構造'!K$53),'実質公債費比率（分子）の構造'!K$53,NA())</f>
        <v>321</v>
      </c>
      <c r="D50" s="176" t="e">
        <f>NA()</f>
        <v>#N/A</v>
      </c>
      <c r="E50" s="176" t="e">
        <f>NA()</f>
        <v>#N/A</v>
      </c>
      <c r="F50" s="176">
        <f>IF(ISNUMBER('実質公債費比率（分子）の構造'!L$53),'実質公債費比率（分子）の構造'!L$53,NA())</f>
        <v>328</v>
      </c>
      <c r="G50" s="176" t="e">
        <f>NA()</f>
        <v>#N/A</v>
      </c>
      <c r="H50" s="176" t="e">
        <f>NA()</f>
        <v>#N/A</v>
      </c>
      <c r="I50" s="176">
        <f>IF(ISNUMBER('実質公債費比率（分子）の構造'!M$53),'実質公債費比率（分子）の構造'!M$53,NA())</f>
        <v>313</v>
      </c>
      <c r="J50" s="176" t="e">
        <f>NA()</f>
        <v>#N/A</v>
      </c>
      <c r="K50" s="176" t="e">
        <f>NA()</f>
        <v>#N/A</v>
      </c>
      <c r="L50" s="176">
        <f>IF(ISNUMBER('実質公債費比率（分子）の構造'!N$53),'実質公債費比率（分子）の構造'!N$53,NA())</f>
        <v>300</v>
      </c>
      <c r="M50" s="176" t="e">
        <f>NA()</f>
        <v>#N/A</v>
      </c>
      <c r="N50" s="176" t="e">
        <f>NA()</f>
        <v>#N/A</v>
      </c>
      <c r="O50" s="176">
        <f>IF(ISNUMBER('実質公債費比率（分子）の構造'!O$53),'実質公債費比率（分子）の構造'!O$53,NA())</f>
        <v>297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5855</v>
      </c>
      <c r="E56" s="175"/>
      <c r="F56" s="175"/>
      <c r="G56" s="175">
        <f>'将来負担比率（分子）の構造'!J$52</f>
        <v>6029</v>
      </c>
      <c r="H56" s="175"/>
      <c r="I56" s="175"/>
      <c r="J56" s="175">
        <f>'将来負担比率（分子）の構造'!K$52</f>
        <v>5957</v>
      </c>
      <c r="K56" s="175"/>
      <c r="L56" s="175"/>
      <c r="M56" s="175">
        <f>'将来負担比率（分子）の構造'!L$52</f>
        <v>5891</v>
      </c>
      <c r="N56" s="175"/>
      <c r="O56" s="175"/>
      <c r="P56" s="175">
        <f>'将来負担比率（分子）の構造'!M$52</f>
        <v>5764</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1855</v>
      </c>
      <c r="E58" s="175"/>
      <c r="F58" s="175"/>
      <c r="G58" s="175">
        <f>'将来負担比率（分子）の構造'!J$50</f>
        <v>1380</v>
      </c>
      <c r="H58" s="175"/>
      <c r="I58" s="175"/>
      <c r="J58" s="175">
        <f>'将来負担比率（分子）の構造'!K$50</f>
        <v>1638</v>
      </c>
      <c r="K58" s="175"/>
      <c r="L58" s="175"/>
      <c r="M58" s="175">
        <f>'将来負担比率（分子）の構造'!L$50</f>
        <v>1800</v>
      </c>
      <c r="N58" s="175"/>
      <c r="O58" s="175"/>
      <c r="P58" s="175">
        <f>'将来負担比率（分子）の構造'!M$50</f>
        <v>1517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918</v>
      </c>
      <c r="C62" s="175"/>
      <c r="D62" s="175"/>
      <c r="E62" s="175">
        <f>'将来負担比率（分子）の構造'!J$45</f>
        <v>1025</v>
      </c>
      <c r="F62" s="175"/>
      <c r="G62" s="175"/>
      <c r="H62" s="175">
        <f>'将来負担比率（分子）の構造'!K$45</f>
        <v>840</v>
      </c>
      <c r="I62" s="175"/>
      <c r="J62" s="175"/>
      <c r="K62" s="175">
        <f>'将来負担比率（分子）の構造'!L$45</f>
        <v>820</v>
      </c>
      <c r="L62" s="175"/>
      <c r="M62" s="175"/>
      <c r="N62" s="175">
        <f>'将来負担比率（分子）の構造'!M$45</f>
        <v>777</v>
      </c>
      <c r="O62" s="175"/>
      <c r="P62" s="175"/>
    </row>
    <row r="63" spans="1:16" x14ac:dyDescent="0.15">
      <c r="A63" s="175" t="s">
        <v>34</v>
      </c>
      <c r="B63" s="175">
        <f>'将来負担比率（分子）の構造'!I$44</f>
        <v>84</v>
      </c>
      <c r="C63" s="175"/>
      <c r="D63" s="175"/>
      <c r="E63" s="175">
        <f>'将来負担比率（分子）の構造'!J$44</f>
        <v>55</v>
      </c>
      <c r="F63" s="175"/>
      <c r="G63" s="175"/>
      <c r="H63" s="175">
        <f>'将来負担比率（分子）の構造'!K$44</f>
        <v>27</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2814</v>
      </c>
      <c r="C64" s="175"/>
      <c r="D64" s="175"/>
      <c r="E64" s="175">
        <f>'将来負担比率（分子）の構造'!J$43</f>
        <v>2689</v>
      </c>
      <c r="F64" s="175"/>
      <c r="G64" s="175"/>
      <c r="H64" s="175">
        <f>'将来負担比率（分子）の構造'!K$43</f>
        <v>2614</v>
      </c>
      <c r="I64" s="175"/>
      <c r="J64" s="175"/>
      <c r="K64" s="175">
        <f>'将来負担比率（分子）の構造'!L$43</f>
        <v>2449</v>
      </c>
      <c r="L64" s="175"/>
      <c r="M64" s="175"/>
      <c r="N64" s="175">
        <f>'将来負担比率（分子）の構造'!M$43</f>
        <v>2312</v>
      </c>
      <c r="O64" s="175"/>
      <c r="P64" s="175"/>
    </row>
    <row r="65" spans="1:16" x14ac:dyDescent="0.15">
      <c r="A65" s="175" t="s">
        <v>32</v>
      </c>
      <c r="B65" s="175">
        <f>'将来負担比率（分子）の構造'!I$42</f>
        <v>2</v>
      </c>
      <c r="C65" s="175"/>
      <c r="D65" s="175"/>
      <c r="E65" s="175">
        <f>'将来負担比率（分子）の構造'!J$42</f>
        <v>2</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x14ac:dyDescent="0.15">
      <c r="A66" s="175" t="s">
        <v>31</v>
      </c>
      <c r="B66" s="175">
        <f>'将来負担比率（分子）の構造'!I$41</f>
        <v>6010</v>
      </c>
      <c r="C66" s="175"/>
      <c r="D66" s="175"/>
      <c r="E66" s="175">
        <f>'将来負担比率（分子）の構造'!J$41</f>
        <v>6328</v>
      </c>
      <c r="F66" s="175"/>
      <c r="G66" s="175"/>
      <c r="H66" s="175">
        <f>'将来負担比率（分子）の構造'!K$41</f>
        <v>6248</v>
      </c>
      <c r="I66" s="175"/>
      <c r="J66" s="175"/>
      <c r="K66" s="175">
        <f>'将来負担比率（分子）の構造'!L$41</f>
        <v>6153</v>
      </c>
      <c r="L66" s="175"/>
      <c r="M66" s="175"/>
      <c r="N66" s="175">
        <f>'将来負担比率（分子）の構造'!M$41</f>
        <v>6094</v>
      </c>
      <c r="O66" s="175"/>
      <c r="P66" s="175"/>
    </row>
    <row r="67" spans="1:16" x14ac:dyDescent="0.15">
      <c r="A67" s="175" t="s">
        <v>71</v>
      </c>
      <c r="B67" s="175" t="e">
        <f>NA()</f>
        <v>#N/A</v>
      </c>
      <c r="C67" s="175">
        <f>IF(ISNUMBER('将来負担比率（分子）の構造'!I$53), IF('将来負担比率（分子）の構造'!I$53 &lt; 0, 0, '将来負担比率（分子）の構造'!I$53), NA())</f>
        <v>2120</v>
      </c>
      <c r="D67" s="175" t="e">
        <f>NA()</f>
        <v>#N/A</v>
      </c>
      <c r="E67" s="175" t="e">
        <f>NA()</f>
        <v>#N/A</v>
      </c>
      <c r="F67" s="175">
        <f>IF(ISNUMBER('将来負担比率（分子）の構造'!J$53), IF('将来負担比率（分子）の構造'!J$53 &lt; 0, 0, '将来負担比率（分子）の構造'!J$53), NA())</f>
        <v>2691</v>
      </c>
      <c r="G67" s="175" t="e">
        <f>NA()</f>
        <v>#N/A</v>
      </c>
      <c r="H67" s="175" t="e">
        <f>NA()</f>
        <v>#N/A</v>
      </c>
      <c r="I67" s="175">
        <f>IF(ISNUMBER('将来負担比率（分子）の構造'!K$53), IF('将来負担比率（分子）の構造'!K$53 &lt; 0, 0, '将来負担比率（分子）の構造'!K$53), NA())</f>
        <v>2136</v>
      </c>
      <c r="J67" s="175" t="e">
        <f>NA()</f>
        <v>#N/A</v>
      </c>
      <c r="K67" s="175" t="e">
        <f>NA()</f>
        <v>#N/A</v>
      </c>
      <c r="L67" s="175">
        <f>IF(ISNUMBER('将来負担比率（分子）の構造'!L$53), IF('将来負担比率（分子）の構造'!L$53 &lt; 0, 0, '将来負担比率（分子）の構造'!L$53), NA())</f>
        <v>1732</v>
      </c>
      <c r="M67" s="175" t="e">
        <f>NA()</f>
        <v>#N/A</v>
      </c>
      <c r="N67" s="175" t="e">
        <f>NA()</f>
        <v>#N/A</v>
      </c>
      <c r="O67" s="175">
        <f>IF(ISNUMBER('将来負担比率（分子）の構造'!M$53), IF('将来負担比率（分子）の構造'!M$53 &lt; 0, 0, '将来負担比率（分子）の構造'!M$53), NA())</f>
        <v>1903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1175</v>
      </c>
      <c r="C72" s="179">
        <f>基金残高に係る経年分析!G55</f>
        <v>1286</v>
      </c>
      <c r="D72" s="179">
        <f>基金残高に係る経年分析!H55</f>
        <v>1003</v>
      </c>
    </row>
    <row r="73" spans="1:16" x14ac:dyDescent="0.15">
      <c r="A73" s="178" t="s">
        <v>74</v>
      </c>
      <c r="B73" s="179">
        <f>基金残高に係る経年分析!F56</f>
        <v>2</v>
      </c>
      <c r="C73" s="179">
        <f>基金残高に係る経年分析!G56</f>
        <v>2</v>
      </c>
      <c r="D73" s="179" t="str">
        <f>基金残高に係る経年分析!H56</f>
        <v>-</v>
      </c>
    </row>
    <row r="74" spans="1:16" x14ac:dyDescent="0.15">
      <c r="A74" s="178" t="s">
        <v>75</v>
      </c>
      <c r="B74" s="179">
        <f>基金残高に係る経年分析!F57</f>
        <v>374</v>
      </c>
      <c r="C74" s="179">
        <f>基金残高に係る経年分析!G57</f>
        <v>462</v>
      </c>
      <c r="D74" s="179">
        <f>基金残高に係る経年分析!H57</f>
        <v>324</v>
      </c>
    </row>
  </sheetData>
  <sheetProtection algorithmName="SHA-512" hashValue="nL1XxEzLetySXRYFmEcDOM9SONx7RZNRhFCZvSOrh1fMoQmBWC3A2E1rAnMQ6ISwCc72+Lwpbym5Tm2e7jE+Og==" saltValue="o4WztT8uH3192SZY7Wy2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2025-03-11T02:31:17Z</cp:lastPrinted>
  <dcterms:created xsi:type="dcterms:W3CDTF">2025-02-19T00:47:03Z</dcterms:created>
  <dcterms:modified xsi:type="dcterms:W3CDTF">2025-03-26T00:11:55Z</dcterms:modified>
  <cp:category/>
</cp:coreProperties>
</file>